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harts/chart1.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harts/chart2.xml" ContentType="application/vnd.openxmlformats-officedocument.drawingml.chart+xml"/>
  <Override PartName="/xl/drawings/drawing8.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stovs01.kolan.org\users$\mekb\My Documents\Taxa\5 - Revidering 2016-12\"/>
    </mc:Choice>
  </mc:AlternateContent>
  <bookViews>
    <workbookView xWindow="-15" yWindow="8235" windowWidth="20730" windowHeight="4155" tabRatio="899"/>
  </bookViews>
  <sheets>
    <sheet name="Framsida" sheetId="19" r:id="rId1"/>
    <sheet name="Generella uppgifter" sheetId="13" r:id="rId2"/>
    <sheet name="Översikt" sheetId="12" r:id="rId3"/>
    <sheet name="Genomsnittlig tid" sheetId="16" r:id="rId4"/>
    <sheet name="Lönekostnad och årsarbetskraft" sheetId="4" r:id="rId5"/>
    <sheet name="Gemensamma kostnader" sheetId="6" r:id="rId6"/>
    <sheet name="Resultat" sheetId="9" r:id="rId7"/>
    <sheet name="Admin" sheetId="20" state="hidden" r:id="rId8"/>
  </sheets>
  <definedNames>
    <definedName name="DocTitel">'Generella uppgifter'!$B$1</definedName>
    <definedName name="KostGemSpec">'Gemensamma kostnader'!$C$63</definedName>
    <definedName name="KostSpec">'Gemensamma kostnader'!$D$63</definedName>
    <definedName name="KostTot">Resultat!$E$16</definedName>
    <definedName name="MyndVal">'Generella uppgifter'!$C$6</definedName>
    <definedName name="ReHdlKost">Resultat!$E$22</definedName>
    <definedName name="TaxegrundSalary">'Lönekostnad och årsarbetskraft'!$C$46</definedName>
    <definedName name="TblMyndOmr">Admin!$B$5:$B$9</definedName>
    <definedName name="TblOmr1Pers">'Lönekostnad och årsarbetskraft'!$B$8:$I$51</definedName>
    <definedName name="TidPersManOther">'Genomsnittlig tid'!$D$17</definedName>
    <definedName name="TidProdManOther">'Genomsnittlig tid'!$D$19</definedName>
    <definedName name="TidTillg">'Genomsnittlig tid'!$D$32</definedName>
    <definedName name="TidTillgManOther">'Genomsnittlig tid'!$D$10</definedName>
    <definedName name="_xlnm.Print_Area" localSheetId="5">'Gemensamma kostnader'!$A:$G</definedName>
    <definedName name="_xlnm.Print_Area" localSheetId="1">'Generella uppgifter'!$A:$C</definedName>
    <definedName name="_xlnm.Print_Area" localSheetId="3">'Genomsnittlig tid'!$A$1:$E$36</definedName>
    <definedName name="_xlnm.Print_Area" localSheetId="4">'Lönekostnad och årsarbetskraft'!$A$1:$D$52</definedName>
    <definedName name="_xlnm.Print_Area" localSheetId="6">Resultat!$A:$S</definedName>
    <definedName name="ValHandlTid">Admin!$F$4</definedName>
  </definedNames>
  <calcPr calcId="152511"/>
</workbook>
</file>

<file path=xl/calcChain.xml><?xml version="1.0" encoding="utf-8"?>
<calcChain xmlns="http://schemas.openxmlformats.org/spreadsheetml/2006/main">
  <c r="C31" i="6" l="1"/>
  <c r="C27" i="6"/>
  <c r="C51" i="6"/>
  <c r="E27" i="9" l="1"/>
  <c r="F27" i="9" s="1"/>
  <c r="G27" i="9" s="1"/>
  <c r="H27" i="9" s="1"/>
  <c r="B1" i="12"/>
  <c r="B1" i="13"/>
  <c r="C1" i="9" s="1"/>
  <c r="C30" i="6"/>
  <c r="C47" i="6"/>
  <c r="C39" i="4"/>
  <c r="C46" i="4" s="1"/>
  <c r="H23" i="12" s="1"/>
  <c r="C49" i="4"/>
  <c r="D17" i="16"/>
  <c r="D19" i="16" s="1"/>
  <c r="D32" i="16" s="1"/>
  <c r="H16" i="12" s="1"/>
  <c r="E29" i="16"/>
  <c r="H25" i="12"/>
  <c r="C56" i="6" l="1"/>
  <c r="C50" i="6"/>
  <c r="C52" i="6" s="1"/>
  <c r="C66" i="6" s="1"/>
  <c r="E9" i="9" s="1"/>
  <c r="C55" i="6"/>
  <c r="C57" i="6" s="1"/>
  <c r="C32" i="6"/>
  <c r="C63" i="6" s="1"/>
  <c r="H30" i="12" s="1"/>
  <c r="F12" i="20"/>
  <c r="E12" i="20" s="1"/>
  <c r="E6" i="9"/>
  <c r="G14" i="20"/>
  <c r="E14" i="20" s="1"/>
  <c r="E12" i="9"/>
  <c r="G13" i="20"/>
  <c r="E13" i="20" s="1"/>
  <c r="F11" i="20"/>
  <c r="E11" i="20" s="1"/>
  <c r="B1" i="6"/>
  <c r="B1" i="16"/>
  <c r="B1" i="4"/>
  <c r="H32" i="12" l="1"/>
  <c r="E8" i="9"/>
  <c r="P9" i="9" s="1"/>
  <c r="C59" i="6"/>
  <c r="P8" i="9"/>
  <c r="P10" i="9"/>
  <c r="E15" i="9"/>
  <c r="E10" i="9" l="1"/>
  <c r="H38" i="12" s="1"/>
  <c r="F14" i="9" l="1"/>
  <c r="E14" i="9"/>
  <c r="E22" i="9"/>
  <c r="E29" i="9" s="1"/>
  <c r="E30" i="9" s="1"/>
  <c r="F29" i="9" s="1"/>
  <c r="F30" i="9" s="1"/>
  <c r="H40" i="12"/>
  <c r="G29" i="9" l="1"/>
  <c r="G30" i="9" s="1"/>
  <c r="H29" i="9" l="1"/>
  <c r="H30" i="9" s="1"/>
</calcChain>
</file>

<file path=xl/comments1.xml><?xml version="1.0" encoding="utf-8"?>
<comments xmlns="http://schemas.openxmlformats.org/spreadsheetml/2006/main">
  <authors>
    <author>Tove Göthner</author>
  </authors>
  <commentList>
    <comment ref="C6" authorId="0" shapeId="0">
      <text>
        <r>
          <rPr>
            <sz val="9"/>
            <color indexed="81"/>
            <rFont val="Tahoma"/>
            <family val="2"/>
          </rPr>
          <t>Klicka i rutan för att se rullisten.</t>
        </r>
      </text>
    </comment>
  </commentList>
</comments>
</file>

<file path=xl/sharedStrings.xml><?xml version="1.0" encoding="utf-8"?>
<sst xmlns="http://schemas.openxmlformats.org/spreadsheetml/2006/main" count="154" uniqueCount="138">
  <si>
    <t>Semester</t>
  </si>
  <si>
    <t>Sjukdom</t>
  </si>
  <si>
    <t>Gemensam kostnad</t>
  </si>
  <si>
    <t>Resultat</t>
  </si>
  <si>
    <t>Kommentar</t>
  </si>
  <si>
    <t>Handläggningskostnad per timme</t>
  </si>
  <si>
    <t>Myndighetsområde</t>
  </si>
  <si>
    <t>Uppdaterad (datum)</t>
  </si>
  <si>
    <t>Upprättad av</t>
  </si>
  <si>
    <t>Övriga kommentarer</t>
  </si>
  <si>
    <t>Kommun/förbund</t>
  </si>
  <si>
    <t>Gällande år</t>
  </si>
  <si>
    <t>Summa (kronor):</t>
  </si>
  <si>
    <t>Från fliken "Gemensamma kostnader"</t>
  </si>
  <si>
    <t>Från fliken "Genomsnittlig tid"</t>
  </si>
  <si>
    <t>Från bladet "Lönekostnad och årsarbetskraft"</t>
  </si>
  <si>
    <t>Antal årsarbetskrafter inom myndighetsområdet</t>
  </si>
  <si>
    <t>Myndighetsområdets del av förvaltningens gemensamma kostnader</t>
  </si>
  <si>
    <t>Myndighetsområdets specifika kostnader</t>
  </si>
  <si>
    <t>Summering av myndighetsområdets specifika kostnader</t>
  </si>
  <si>
    <t>Summa myndighetsområdets specifika kostnader</t>
  </si>
  <si>
    <t>Indexuppräkning år</t>
  </si>
  <si>
    <t>Indexuppräkning %</t>
  </si>
  <si>
    <t>Indexuppräknad handläggningskostnad per timme</t>
  </si>
  <si>
    <t>Index (kronor)</t>
  </si>
  <si>
    <t>Indexuppräkning</t>
  </si>
  <si>
    <t>Resultatet av modellen ger följande handläggningskostnad</t>
  </si>
  <si>
    <t>Välj område från listan eller fyll i själv</t>
  </si>
  <si>
    <t>Myndighets-
områdets specifika kostnader</t>
  </si>
  <si>
    <t>Åter till översikten</t>
  </si>
  <si>
    <t>Beskrivning, läs detta först</t>
  </si>
  <si>
    <t>Städ- och renhållningstjänster etc om förvaltningen budgeterar/faktureras för detta.</t>
  </si>
  <si>
    <t>Anges endast om förvaltningen budgeterar/faktureras för detta.</t>
  </si>
  <si>
    <t>Trycksaker, IT-material, kontorsmaterial som förvaltningen budgeterar/faktureras för.</t>
  </si>
  <si>
    <t>Det som förvaltningen budgeterar/faktureras för.</t>
  </si>
  <si>
    <t>Drivmedel, fordonsskatt, leasing/hyra av bilar, trängselskatt, övriga kostnader för transportmedel som förvaltningen budgetar/faktureras för.</t>
  </si>
  <si>
    <t>Från bemanningsföretag etc.</t>
  </si>
  <si>
    <t>Avgifter för kurser etc.</t>
  </si>
  <si>
    <t xml:space="preserve">Hör med din ekonomiavdelning eller motsvarande för dessa kostnader. </t>
  </si>
  <si>
    <t>Från fliken"Lönekostnad och årsarbetskraft"</t>
  </si>
  <si>
    <t>Arbetsgång, klicka nedan</t>
  </si>
  <si>
    <r>
      <rPr>
        <b/>
        <sz val="10"/>
        <color indexed="8"/>
        <rFont val="Arial"/>
        <family val="2"/>
      </rPr>
      <t xml:space="preserve">5. </t>
    </r>
    <r>
      <rPr>
        <sz val="10"/>
        <color theme="1"/>
        <rFont val="Arial"/>
        <family val="2"/>
      </rPr>
      <t>I denna flik får du sammanställningen av handläggningskostnaden per timme, för aktuellt myndighetsområde. Här kan du också räkna ut handläggningskostnaden per timme med SKL:s prisindex för kommunal verksamhet (PKV).</t>
    </r>
  </si>
  <si>
    <t xml:space="preserve">Hör med din ekonomiavdelning eller motsvarande för dessa kostnader. Om ni har lokaler och inventarier som gemensamma nyttigheter, och inte har internhyror, ska ni fylla i denna ruta. Kalkylerade kostnader avser intern ränta och avskrivningar på byggnader och inventarier i byggnader. </t>
  </si>
  <si>
    <t>Handläggningstid</t>
  </si>
  <si>
    <t>Myndighetsspecifik kostnad handläggare</t>
  </si>
  <si>
    <t>Uträkning av genomsnittlig årsarbetstid och handläggningstid</t>
  </si>
  <si>
    <t>Frånvaro</t>
  </si>
  <si>
    <t>Summa genomsnittlig frånvaro (timmar/år)</t>
  </si>
  <si>
    <t xml:space="preserve">Faktiskt arbetad tid (timmar) </t>
  </si>
  <si>
    <t>ValHandlTid</t>
  </si>
  <si>
    <t>Genomsnittlig handläggningstid
(60% enl SKL schablon)</t>
  </si>
  <si>
    <t>Genomsnittlig handlägningstid
(tim/pers och år för heltidsanställd handläggare)</t>
  </si>
  <si>
    <t>Alternativ 1. ange handläggningstid i % av faktiskt arbetad tid</t>
  </si>
  <si>
    <t>Lönekostnad</t>
  </si>
  <si>
    <t>I det här bladet beräknas den genomsnittliga lönen/år för en heltidsanställd handläggare</t>
  </si>
  <si>
    <r>
      <rPr>
        <b/>
        <sz val="10"/>
        <color indexed="8"/>
        <rFont val="Arial"/>
        <family val="2"/>
      </rPr>
      <t xml:space="preserve">2. </t>
    </r>
    <r>
      <rPr>
        <sz val="10"/>
        <color theme="1"/>
        <rFont val="Arial"/>
        <family val="2"/>
      </rPr>
      <t xml:space="preserve">I denna flik räknar du fram ett antal parametrar som handlar om årsarbetstid och hur den genomsnittliga arbetstiden fördelas på årsbasis (timmar). </t>
    </r>
  </si>
  <si>
    <t>Detta förs över till nästa steg</t>
  </si>
  <si>
    <t>Myndighetsområdets antal årsarbetskrafter</t>
  </si>
  <si>
    <t>Handläggningstid (tim)</t>
  </si>
  <si>
    <t>Gemensam kostnad per handläggare (OH)</t>
  </si>
  <si>
    <t>Summa kostnader per handläggare</t>
  </si>
  <si>
    <t xml:space="preserve">Handläggningstimmar: </t>
  </si>
  <si>
    <t xml:space="preserve">Kostnader: </t>
  </si>
  <si>
    <t>Detta är myndighetsområdets kostnader som överförs till nästa steg</t>
  </si>
  <si>
    <t>Myndighetsområdets specifika kostnader per handläggare</t>
  </si>
  <si>
    <t>Myndighetsområdets del av förvaltningens gemensamma kostnader per handläggare</t>
  </si>
  <si>
    <t>Beräkning (Myndighetsområdets specifika kostnader fördelat per handläggare)</t>
  </si>
  <si>
    <t>Summa (kronor per handläggare):</t>
  </si>
  <si>
    <r>
      <rPr>
        <b/>
        <sz val="9"/>
        <color indexed="8"/>
        <rFont val="Arial"/>
        <family val="2"/>
      </rPr>
      <t>Ange myndighetsområdets antal årsarbetskrafter</t>
    </r>
    <r>
      <rPr>
        <sz val="10"/>
        <color theme="1"/>
        <rFont val="Arial"/>
        <family val="2"/>
      </rPr>
      <t xml:space="preserve">
(budgeterat antal heltidstjänster för handläggare inom myndighetsområdet)
text….</t>
    </r>
  </si>
  <si>
    <t>Gemensamma kostnader per handläggare</t>
  </si>
  <si>
    <t>Myndighetsspecifika kostnader per handläggare</t>
  </si>
  <si>
    <t>Total kostnad per handläggare</t>
  </si>
  <si>
    <t>Belopp (kr)</t>
  </si>
  <si>
    <r>
      <t xml:space="preserve">Detta är den genomsnittliga handläggningstiden per handläggare och år som förs över till nästa steg
</t>
    </r>
    <r>
      <rPr>
        <sz val="9"/>
        <color indexed="8"/>
        <rFont val="Arial"/>
        <family val="2"/>
      </rPr>
      <t>(avser heltidsanställd handläggare)</t>
    </r>
  </si>
  <si>
    <t>Beräkning av gemensam kostnad per handläggare</t>
  </si>
  <si>
    <t xml:space="preserve">Summa gemensamma och myndighetspecifika kostnader </t>
  </si>
  <si>
    <t>Myndighetsspecifika kostnader</t>
  </si>
  <si>
    <t>Gemensamma kostnader</t>
  </si>
  <si>
    <t>Lönekostnader</t>
  </si>
  <si>
    <t>Faktiskt arbetad tid</t>
  </si>
  <si>
    <t>Årsarbetstid</t>
  </si>
  <si>
    <t>Diagramdata</t>
  </si>
  <si>
    <t>[Plats för 
kommunlogo]</t>
  </si>
  <si>
    <t>Genomsnittlig handläggningstid per handläggare</t>
  </si>
  <si>
    <t>Övrig frånvaro</t>
  </si>
  <si>
    <r>
      <t>Handläggare</t>
    </r>
    <r>
      <rPr>
        <i/>
        <sz val="10"/>
        <color indexed="8"/>
        <rFont val="Arial"/>
        <family val="2"/>
      </rPr>
      <t xml:space="preserve">
Här anger du de personer som i någon omfattning arbetar med handläggning inom myndighetsområdet. Alternativt anger beräknad genomsnittlig årslön på en rad
</t>
    </r>
  </si>
  <si>
    <t>Genomsnittlig lönekostnad/handläggare (kr)</t>
  </si>
  <si>
    <r>
      <t>Genomsnittlig lönekostnad per handläggare och år</t>
    </r>
    <r>
      <rPr>
        <sz val="9"/>
        <color indexed="8"/>
        <rFont val="Arial"/>
        <family val="2"/>
      </rPr>
      <t xml:space="preserve">
(avser heltidsanställd handläggare)</t>
    </r>
  </si>
  <si>
    <t>Genomsnittlig årslön per handläggare inkl po-tillägg</t>
  </si>
  <si>
    <t>Genomsnittlig lönekostnad per år och handläggare</t>
  </si>
  <si>
    <t>Beräkning (kostnad per handläggare multiplicerat med myndighetsområdets antal årsarbetskrafter)</t>
  </si>
  <si>
    <t>Genomsnittlig årsarbetstid per handläggare (timmar) exklusive frånvaro
(2 000 tim enl SKL schablon)</t>
  </si>
  <si>
    <t>Här anger du genomsnittlig frånvaro per handläggare (tim/år), uppgifterna hämtar du från personal-/lönekontoret.</t>
  </si>
  <si>
    <t>Figuren nedan visar genomsnittlig årsarbetstid per handläggare.</t>
  </si>
  <si>
    <t>(genomsnittlig årsarbetstid / handläggare minus frånvaro)</t>
  </si>
  <si>
    <t>Här beräknar vi hur stor del av faktiskt arbetad tid som en heltidsanställd handläggare i genomsnitt lägger per år på handläggning. SKL schablon är 60% men man kan fylla i annan % alternativt ange antal timmar/år och handläggare i genomsnitt.</t>
  </si>
  <si>
    <t>Alternativ 2. ange antal timmar/år och handläggare i genomsnitt</t>
  </si>
  <si>
    <t>Genomsnittlig handläggningstid tim/handläggare enligt ovan</t>
  </si>
  <si>
    <t>I det här bladet tar du fram den genomsnittliga tidsanvändningen per handläggare och år. De förs sedan över till nästa steg och används för att slutligen kunna beräkna handläggningskostnaden per timme.</t>
  </si>
  <si>
    <t>Total lönekostnad per per handläggare och år ink PO (kr)</t>
  </si>
  <si>
    <t>2. Översikt</t>
  </si>
  <si>
    <t>1. Generella uppgifter</t>
  </si>
  <si>
    <t>3. Genomsnittlig tid</t>
  </si>
  <si>
    <t>4. Lönekostnad och årsarbetskraft</t>
  </si>
  <si>
    <t>5. Gemensamma kostnader</t>
  </si>
  <si>
    <t>6. Resultat handläggningskostnad per timme</t>
  </si>
  <si>
    <t>Myndighetsområdets andel av "Fördelade kostnader" enligt SCB:s räkenskapssammandrag (RS)</t>
  </si>
  <si>
    <t>Myndighetsområdets andel av  "Kalkylerade kapitalkostnader" enligt SCB:s räkenskapssammandrag (RS)</t>
  </si>
  <si>
    <t>Myndighetsområdets andel av kostnader för KS- och KF-verksamhet</t>
  </si>
  <si>
    <t>Myndighetsområdets andel av förvaltningens arbetsledning och administration.</t>
  </si>
  <si>
    <t>Myndighetsområdets andel av förvaltningens fastighetskostnader och fastighetsentreprenader</t>
  </si>
  <si>
    <t>Myndighetsområdets andel av förvaltningens kontorsmaterial</t>
  </si>
  <si>
    <t>Myndighetsområdets andel av tele-, IT-kommunikation och postbefordran</t>
  </si>
  <si>
    <t>Myndighetsområdets andel av förvaltningens kostnad för transportmedel</t>
  </si>
  <si>
    <t>Myndighetsområdets andel av förvaltningens kostnad för egna verksamhetssystem</t>
  </si>
  <si>
    <t>Myndighetsområdets andel av förvaltningens kostnad för tillfälligt inhyrd personal</t>
  </si>
  <si>
    <t>Chefens lönekostnad till den del som är arbetsledning samt administratörers lönekostnad, t.ex. förvaltningens assistenter och nämndsekreterare.</t>
  </si>
  <si>
    <t>Hör med din ekonomiavdelning eller motsvarande för dessa kostnader. Här anger du myndighetsområdets andel av kommunens gemensamma funktioner, tjänster och lokaler. Det avser overheadkostnader för kommungemensam verksamhet som inte kan väljas bort, t.ex. kommunledning och central administration (telefon, data, IT), juridik, arkiv, telefonväxel etc.</t>
  </si>
  <si>
    <t>LSO</t>
  </si>
  <si>
    <t>LBE</t>
  </si>
  <si>
    <t>LSO &amp; LBE</t>
  </si>
  <si>
    <r>
      <rPr>
        <b/>
        <sz val="10"/>
        <color indexed="8"/>
        <rFont val="Arial"/>
        <family val="2"/>
      </rPr>
      <t>1.</t>
    </r>
    <r>
      <rPr>
        <sz val="10"/>
        <color theme="1"/>
        <rFont val="Arial"/>
        <family val="2"/>
      </rPr>
      <t xml:space="preserve"> Här börjar du för att beräkna handläggningskostnaden per timme. I fliken "Generella uppgifter" anger du kommunnamn, aktuellt år och vilket myndighetsområde uträkningen avser. Mallen är tänkt att användas för lagen om skydd mot olyckor samt lagen om brandfarliga och explosiva varor.</t>
    </r>
  </si>
  <si>
    <r>
      <rPr>
        <b/>
        <sz val="10"/>
        <color indexed="8"/>
        <rFont val="Arial"/>
        <family val="2"/>
      </rPr>
      <t xml:space="preserve">3. </t>
    </r>
    <r>
      <rPr>
        <sz val="10"/>
        <color theme="1"/>
        <rFont val="Arial"/>
        <family val="2"/>
      </rPr>
      <t>I denna flik räknar du fram den genomsnittliga lönen/år för en heltidsanställd handläggare samt anger antalet årsarbetskrafter inom myndighetsområdet.</t>
    </r>
  </si>
  <si>
    <r>
      <rPr>
        <b/>
        <sz val="10"/>
        <color indexed="8"/>
        <rFont val="Arial"/>
        <family val="2"/>
      </rPr>
      <t xml:space="preserve">4. </t>
    </r>
    <r>
      <rPr>
        <sz val="10"/>
        <color theme="1"/>
        <rFont val="Arial"/>
        <family val="2"/>
      </rPr>
      <t xml:space="preserve">I denna flik räknar du fram ett antal parametrar som handlar om gemensamma kostnader för förvaltningen  och specifika kostnader för myndighetsområdet. </t>
    </r>
  </si>
  <si>
    <t>Myndighetsområdets andel av förvaltningens förbrukningsinventarier, förbrukningsmaterial</t>
  </si>
  <si>
    <t>Myndighetsområdets andel av förvaltningens lokalhyror.</t>
  </si>
  <si>
    <t>Summa myndighetsområdets andel av förvaltningens kostnader</t>
  </si>
  <si>
    <t>Summering av myndighetsområdets del  av förvaltningens kostnader</t>
  </si>
  <si>
    <t>Myndighetsområdets gemensamma kostnad per handläggare och år</t>
  </si>
  <si>
    <t>Specifikation av de kostnader som enbart ska belasta det aktuella myndighetsområdet och som inte finns med i ovanstående tabell Gemensamma kostnader. Hit kan t.ex. räknas andelen av nämndens totala budget som avser myndighetsområdet i fråga, eller exempelvis kostsam utrustning som bara är till för det specifika myndighetsområdet. Nedanstående är exempel.</t>
  </si>
  <si>
    <t>per timme för kommunala taxor avseende 
lagen (2003:778) om skydd mot olyckor (LSO) och 
lagen (2010:1011) om brandfarliga och explosiva varor (LBE).</t>
  </si>
  <si>
    <t>Underlag för att beräkna handläggningskostnad</t>
  </si>
  <si>
    <t>Här beräknas myndighetsområdets del av gemensamma kostnader. För att kunna fylla i mallen behöver du först ta fram en kvalificerad uppskattning av hur stor andel av förvaltningens kostnader inom respektive område som specifikt rör myndighetsområdets verksamhet. Gemensamma kostnader finns ofta uppräknade i förvaltningens budget. Vissa av förvaltningens gemensamma kostnader kan dock hanteras på central nivå i kommunen. Myndighetsområdets andel av dessa kostnader bör uppskattas och tas med i beräkningen, även om de inte belastar den egna förvaltningsbudgeten. Om det inte går att få fram kostnaderna, kan de uppskattas. Hör med ekonomiavdelningen eller motsvarande för att ta fram de tre första posterna, från den centrala budgeten. 
Nedanstående poster är exempel. Fyll i, lägg till eller ta bort utifrån vad som är aktuellt för  myndighetsområdet i fråga.</t>
  </si>
  <si>
    <t>Datorer som inte köpts in centralt i kommunen, böcker, tidningar, elektronisk media, prenumerationer, laboratoriematerial, arbetskläder, skyddsmaterial etc. som förvaltningen budgeterar/faktureras för.</t>
  </si>
  <si>
    <t>Porto, telefoni, IT- och datakommunikation som förvaltningen budgeterar/faktureras för.</t>
  </si>
  <si>
    <t>Myndighetsområdets andel av förvaltningens kostnad för utbildning</t>
  </si>
  <si>
    <t>Verksamhetsspecifika licenser och programvaror</t>
  </si>
  <si>
    <t>Version 2</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</si>
</sst>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43" formatCode="_-* #,##0.00\ _k_r_-;\-* #,##0.00\ _k_r_-;_-* &quot;-&quot;??\ _k_r_-;_-@_-"/>
    <numFmt numFmtId="164" formatCode="#,##0\ &quot;kr&quot;"/>
    <numFmt numFmtId="165" formatCode="#,##0;\-#,##0;"/>
    <numFmt numFmtId="166" formatCode="_-* #,##0\ _k_r_-;\-* #,##0\ _k_r_-;_-* &quot;-&quot;??\ _k_r_-;_-@_-"/>
    <numFmt numFmtId="167" formatCode="0.0%_k_r"/>
    <numFmt numFmtId="168" formatCode="#,##0.00;\-#,##0.00;"/>
    <numFmt numFmtId="169" formatCode="#,##0.00&quot; st&quot;"/>
    <numFmt numFmtId="170" formatCode="#,##0\ &quot;kr&quot;;\-#,##0\ &quot;kr&quot;;"/>
    <numFmt numFmtId="171" formatCode="#,##0&quot; tim&quot;;\-#,##0&quot; tim&quot;;"/>
    <numFmt numFmtId="172" formatCode="#,##0_ ;\-#,##0\ "/>
    <numFmt numFmtId="173" formatCode="[$-F400]h:mm:ss\ AM/PM"/>
    <numFmt numFmtId="174" formatCode="#,##0.00_ ;\-#,##0.00\ "/>
  </numFmts>
  <fonts count="39">
    <font>
      <sz val="10"/>
      <color theme="1"/>
      <name val="Arial"/>
      <family val="2"/>
    </font>
    <font>
      <sz val="10"/>
      <name val="Arial"/>
      <family val="2"/>
    </font>
    <font>
      <sz val="9"/>
      <color indexed="81"/>
      <name val="Tahoma"/>
      <family val="2"/>
    </font>
    <font>
      <i/>
      <sz val="10"/>
      <color indexed="8"/>
      <name val="Arial"/>
      <family val="2"/>
    </font>
    <font>
      <sz val="11"/>
      <name val="Arial"/>
      <family val="2"/>
    </font>
    <font>
      <b/>
      <sz val="11"/>
      <name val="Arial"/>
      <family val="2"/>
    </font>
    <font>
      <b/>
      <sz val="10"/>
      <color indexed="8"/>
      <name val="Arial"/>
      <family val="2"/>
    </font>
    <font>
      <b/>
      <sz val="10"/>
      <name val="Arial"/>
      <family val="2"/>
    </font>
    <font>
      <sz val="9"/>
      <color indexed="8"/>
      <name val="Arial"/>
      <family val="2"/>
    </font>
    <font>
      <b/>
      <sz val="9"/>
      <color indexed="8"/>
      <name val="Arial"/>
      <family val="2"/>
    </font>
    <font>
      <sz val="10"/>
      <color theme="1"/>
      <name val="Arial"/>
      <family val="2"/>
    </font>
    <font>
      <u/>
      <sz val="10"/>
      <color theme="10"/>
      <name val="Brödtext"/>
      <family val="2"/>
    </font>
    <font>
      <sz val="10"/>
      <color theme="1"/>
      <name val="Brödtext"/>
      <family val="2"/>
    </font>
    <font>
      <sz val="18"/>
      <color theme="3"/>
      <name val="Arial"/>
      <family val="2"/>
      <scheme val="major"/>
    </font>
    <font>
      <sz val="11"/>
      <color theme="1"/>
      <name val="Arial"/>
      <family val="2"/>
    </font>
    <font>
      <b/>
      <sz val="12"/>
      <color theme="1"/>
      <name val="Arial"/>
      <family val="2"/>
    </font>
    <font>
      <b/>
      <sz val="11"/>
      <color theme="1"/>
      <name val="Arial"/>
      <family val="2"/>
    </font>
    <font>
      <b/>
      <sz val="16"/>
      <color theme="1"/>
      <name val="Arial"/>
      <family val="2"/>
    </font>
    <font>
      <i/>
      <sz val="10"/>
      <color theme="1"/>
      <name val="Arial"/>
      <family val="2"/>
    </font>
    <font>
      <sz val="10"/>
      <color rgb="FFFF0000"/>
      <name val="Arial"/>
      <family val="2"/>
    </font>
    <font>
      <i/>
      <sz val="12"/>
      <color theme="1"/>
      <name val="Arial"/>
      <family val="2"/>
    </font>
    <font>
      <b/>
      <sz val="12"/>
      <color theme="1"/>
      <name val="Brödtext"/>
    </font>
    <font>
      <b/>
      <sz val="10"/>
      <color theme="1"/>
      <name val="Arial"/>
      <family val="2"/>
    </font>
    <font>
      <sz val="10"/>
      <color theme="1"/>
      <name val="Arial"/>
      <family val="2"/>
      <scheme val="major"/>
    </font>
    <font>
      <b/>
      <sz val="10"/>
      <color theme="1"/>
      <name val="Brödtext"/>
    </font>
    <font>
      <sz val="9"/>
      <color rgb="FFFF0000"/>
      <name val="Arial"/>
      <family val="2"/>
    </font>
    <font>
      <sz val="11"/>
      <color rgb="FFFF0000"/>
      <name val="Arial"/>
      <family val="2"/>
    </font>
    <font>
      <b/>
      <sz val="10"/>
      <color rgb="FFFF0000"/>
      <name val="Arial"/>
      <family val="2"/>
    </font>
    <font>
      <i/>
      <sz val="12"/>
      <color theme="1"/>
      <name val="Brödtext"/>
    </font>
    <font>
      <sz val="10"/>
      <color theme="5"/>
      <name val="Arial"/>
      <family val="2"/>
    </font>
    <font>
      <sz val="10"/>
      <color theme="1"/>
      <name val="Brödtext"/>
    </font>
    <font>
      <i/>
      <sz val="10"/>
      <color theme="1"/>
      <name val="Brödtext"/>
    </font>
    <font>
      <sz val="14"/>
      <color theme="3"/>
      <name val="Arial"/>
      <family val="2"/>
      <scheme val="major"/>
    </font>
    <font>
      <b/>
      <sz val="14"/>
      <color theme="1"/>
      <name val="Arial"/>
      <family val="2"/>
    </font>
    <font>
      <b/>
      <sz val="14"/>
      <color theme="1"/>
      <name val="Brödtext"/>
    </font>
    <font>
      <b/>
      <sz val="20"/>
      <color theme="0" tint="-0.14999847407452621"/>
      <name val="Arial"/>
      <family val="2"/>
    </font>
    <font>
      <i/>
      <sz val="11"/>
      <color theme="1"/>
      <name val="Brödtext"/>
    </font>
    <font>
      <b/>
      <sz val="11"/>
      <color theme="1"/>
      <name val="Brödtext"/>
    </font>
    <font>
      <sz val="10"/>
      <color rgb="FF000000"/>
      <name val="Arial"/>
      <family val="2"/>
    </font>
  </fonts>
  <fills count="10">
    <fill>
      <patternFill patternType="none"/>
    </fill>
    <fill>
      <patternFill patternType="gray125"/>
    </fill>
    <fill>
      <patternFill patternType="solid">
        <fgColor theme="0"/>
        <bgColor indexed="64"/>
      </patternFill>
    </fill>
    <fill>
      <patternFill patternType="solid">
        <fgColor rgb="FF99CCFF"/>
        <bgColor indexed="64"/>
      </patternFill>
    </fill>
    <fill>
      <patternFill patternType="solid">
        <fgColor theme="2" tint="-9.9948118533890809E-2"/>
        <bgColor indexed="64"/>
      </patternFill>
    </fill>
    <fill>
      <patternFill patternType="solid">
        <fgColor theme="4" tint="0.79998168889431442"/>
        <bgColor indexed="64"/>
      </patternFill>
    </fill>
    <fill>
      <patternFill patternType="solid">
        <fgColor rgb="FFE2EFDA"/>
        <bgColor indexed="64"/>
      </patternFill>
    </fill>
    <fill>
      <patternFill patternType="solid">
        <fgColor rgb="FFFFF2CC"/>
        <bgColor indexed="64"/>
      </patternFill>
    </fill>
    <fill>
      <patternFill patternType="solid">
        <fgColor theme="7" tint="0.79998168889431442"/>
        <bgColor indexed="64"/>
      </patternFill>
    </fill>
    <fill>
      <patternFill patternType="solid">
        <fgColor theme="9" tint="0.79998168889431442"/>
        <bgColor indexed="64"/>
      </patternFill>
    </fill>
  </fills>
  <borders count="58">
    <border>
      <left/>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bottom style="thin">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24994659260841701"/>
      </left>
      <right style="thin">
        <color theme="0" tint="-0.24994659260841701"/>
      </right>
      <top style="thin">
        <color theme="0" tint="-0.24994659260841701"/>
      </top>
      <bottom style="thin">
        <color indexed="64"/>
      </bottom>
      <diagonal/>
    </border>
    <border>
      <left style="thin">
        <color theme="0" tint="-0.24994659260841701"/>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34998626667073579"/>
      </left>
      <right/>
      <top/>
      <bottom/>
      <diagonal/>
    </border>
    <border>
      <left/>
      <right/>
      <top style="thin">
        <color theme="0" tint="-0.24994659260841701"/>
      </top>
      <bottom/>
      <diagonal/>
    </border>
    <border>
      <left style="thin">
        <color theme="0" tint="-0.249977111117893"/>
      </left>
      <right style="thin">
        <color theme="0" tint="-0.24994659260841701"/>
      </right>
      <top/>
      <bottom style="thin">
        <color theme="0" tint="-0.24994659260841701"/>
      </bottom>
      <diagonal/>
    </border>
    <border>
      <left style="thin">
        <color theme="0" tint="-0.249977111117893"/>
      </left>
      <right style="thin">
        <color theme="0" tint="-0.24994659260841701"/>
      </right>
      <top style="thin">
        <color theme="0" tint="-0.24994659260841701"/>
      </top>
      <bottom style="thin">
        <color theme="0" tint="-0.24994659260841701"/>
      </bottom>
      <diagonal/>
    </border>
    <border>
      <left style="thin">
        <color theme="0" tint="-0.249977111117893"/>
      </left>
      <right style="thin">
        <color theme="0" tint="-0.24994659260841701"/>
      </right>
      <top style="thin">
        <color theme="0" tint="-0.24994659260841701"/>
      </top>
      <bottom style="thin">
        <color theme="0" tint="-0.249977111117893"/>
      </bottom>
      <diagonal/>
    </border>
    <border>
      <left style="thin">
        <color theme="0" tint="-0.249977111117893"/>
      </left>
      <right style="medium">
        <color indexed="64"/>
      </right>
      <top style="thin">
        <color theme="0" tint="-0.249977111117893"/>
      </top>
      <bottom style="thin">
        <color theme="0" tint="-0.249977111117893"/>
      </bottom>
      <diagonal/>
    </border>
    <border>
      <left style="thin">
        <color theme="0" tint="-0.34998626667073579"/>
      </left>
      <right style="thin">
        <color theme="0" tint="-0.34998626667073579"/>
      </right>
      <top style="thin">
        <color theme="0" tint="-0.34998626667073579"/>
      </top>
      <bottom style="thin">
        <color indexed="64"/>
      </bottom>
      <diagonal/>
    </border>
    <border>
      <left/>
      <right style="thin">
        <color theme="0" tint="-0.34998626667073579"/>
      </right>
      <top/>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4659260841701"/>
      </left>
      <right/>
      <top style="thin">
        <color theme="1"/>
      </top>
      <bottom style="thin">
        <color theme="0" tint="-0.24994659260841701"/>
      </bottom>
      <diagonal/>
    </border>
    <border>
      <left/>
      <right style="thin">
        <color theme="0" tint="-0.24994659260841701"/>
      </right>
      <top style="thin">
        <color theme="1"/>
      </top>
      <bottom style="thin">
        <color theme="0" tint="-0.24994659260841701"/>
      </bottom>
      <diagonal/>
    </border>
    <border>
      <left style="thin">
        <color theme="0" tint="-0.24994659260841701"/>
      </left>
      <right style="thin">
        <color theme="0" tint="-0.24994659260841701"/>
      </right>
      <top style="thin">
        <color theme="1"/>
      </top>
      <bottom style="thin">
        <color theme="0" tint="-0.24994659260841701"/>
      </bottom>
      <diagonal/>
    </border>
    <border>
      <left style="thin">
        <color theme="0" tint="-0.34998626667073579"/>
      </left>
      <right/>
      <top style="thin">
        <color theme="0" tint="-0.34998626667073579"/>
      </top>
      <bottom/>
      <diagonal/>
    </border>
    <border>
      <left/>
      <right/>
      <top style="thin">
        <color theme="0" tint="-0.34998626667073579"/>
      </top>
      <bottom/>
      <diagonal/>
    </border>
    <border>
      <left style="thin">
        <color theme="0" tint="-0.249977111117893"/>
      </left>
      <right style="thin">
        <color theme="0" tint="-0.34998626667073579"/>
      </right>
      <top style="thin">
        <color theme="0" tint="-0.34998626667073579"/>
      </top>
      <bottom style="thin">
        <color theme="0" tint="-0.249977111117893"/>
      </bottom>
      <diagonal/>
    </border>
    <border>
      <left style="thin">
        <color theme="0" tint="-0.34998626667073579"/>
      </left>
      <right/>
      <top/>
      <bottom style="thin">
        <color theme="0" tint="-0.34998626667073579"/>
      </bottom>
      <diagonal/>
    </border>
    <border>
      <left/>
      <right/>
      <top/>
      <bottom style="thin">
        <color theme="0" tint="-0.34998626667073579"/>
      </bottom>
      <diagonal/>
    </border>
    <border>
      <left/>
      <right style="thin">
        <color theme="0" tint="-0.34998626667073579"/>
      </right>
      <top/>
      <bottom style="thin">
        <color theme="0" tint="-0.34998626667073579"/>
      </bottom>
      <diagonal/>
    </border>
    <border>
      <left style="thin">
        <color theme="0" tint="-0.249977111117893"/>
      </left>
      <right/>
      <top style="thin">
        <color theme="0" tint="-0.249977111117893"/>
      </top>
      <bottom/>
      <diagonal/>
    </border>
    <border>
      <left/>
      <right/>
      <top style="thin">
        <color theme="0" tint="-0.249977111117893"/>
      </top>
      <bottom/>
      <diagonal/>
    </border>
    <border>
      <left/>
      <right style="thin">
        <color theme="0" tint="-0.249977111117893"/>
      </right>
      <top style="thin">
        <color theme="0" tint="-0.249977111117893"/>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theme="0" tint="-0.24994659260841701"/>
      </right>
      <top/>
      <bottom/>
      <diagonal/>
    </border>
    <border>
      <left style="thin">
        <color theme="0" tint="-0.249977111117893"/>
      </left>
      <right style="thin">
        <color theme="0" tint="-0.249977111117893"/>
      </right>
      <top/>
      <bottom style="thin">
        <color theme="0" tint="-0.249977111117893"/>
      </bottom>
      <diagonal/>
    </border>
    <border>
      <left/>
      <right style="thin">
        <color theme="0" tint="-0.24994659260841701"/>
      </right>
      <top style="thin">
        <color theme="0" tint="-0.24994659260841701"/>
      </top>
      <bottom/>
      <diagonal/>
    </border>
    <border>
      <left/>
      <right style="thin">
        <color theme="0" tint="-0.34998626667073579"/>
      </right>
      <top style="thin">
        <color theme="0" tint="-0.34998626667073579"/>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77111117893"/>
      </right>
      <top/>
      <bottom style="thin">
        <color theme="0" tint="-0.24994659260841701"/>
      </bottom>
      <diagonal/>
    </border>
    <border>
      <left style="thin">
        <color theme="0" tint="-0.24994659260841701"/>
      </left>
      <right/>
      <top style="thin">
        <color theme="0" tint="-0.24994659260841701"/>
      </top>
      <bottom/>
      <diagonal/>
    </border>
    <border>
      <left style="thin">
        <color theme="0" tint="-0.24994659260841701"/>
      </left>
      <right/>
      <top/>
      <bottom/>
      <diagonal/>
    </border>
    <border>
      <left/>
      <right style="thin">
        <color theme="0" tint="-0.249977111117893"/>
      </right>
      <top/>
      <bottom/>
      <diagonal/>
    </border>
    <border>
      <left/>
      <right/>
      <top style="thin">
        <color theme="0" tint="-0.249977111117893"/>
      </top>
      <bottom style="thin">
        <color theme="0" tint="-0.249977111117893"/>
      </bottom>
      <diagonal/>
    </border>
    <border>
      <left style="thin">
        <color theme="0" tint="-0.34998626667073579"/>
      </left>
      <right style="medium">
        <color indexed="64"/>
      </right>
      <top style="thin">
        <color theme="0" tint="-0.34998626667073579"/>
      </top>
      <bottom/>
      <diagonal/>
    </border>
    <border>
      <left style="thin">
        <color theme="0" tint="-0.34998626667073579"/>
      </left>
      <right style="medium">
        <color indexed="64"/>
      </right>
      <top/>
      <bottom style="thin">
        <color theme="0" tint="-0.34998626667073579"/>
      </bottom>
      <diagonal/>
    </border>
    <border>
      <left style="medium">
        <color indexed="64"/>
      </left>
      <right style="thin">
        <color theme="0" tint="-0.34998626667073579"/>
      </right>
      <top/>
      <bottom/>
      <diagonal/>
    </border>
    <border>
      <left style="thin">
        <color theme="0" tint="-0.249977111117893"/>
      </left>
      <right style="medium">
        <color indexed="64"/>
      </right>
      <top style="thin">
        <color theme="0" tint="-0.249977111117893"/>
      </top>
      <bottom/>
      <diagonal/>
    </border>
    <border>
      <left style="thin">
        <color theme="0" tint="-0.249977111117893"/>
      </left>
      <right style="medium">
        <color indexed="64"/>
      </right>
      <top/>
      <bottom style="thin">
        <color theme="0" tint="-0.34998626667073579"/>
      </bottom>
      <diagonal/>
    </border>
    <border>
      <left/>
      <right/>
      <top style="thin">
        <color theme="0" tint="-0.24994659260841701"/>
      </top>
      <bottom style="thin">
        <color theme="0" tint="-0.24994659260841701"/>
      </bottom>
      <diagonal/>
    </border>
  </borders>
  <cellStyleXfs count="5">
    <xf numFmtId="0" fontId="0" fillId="0" borderId="0"/>
    <xf numFmtId="0" fontId="11" fillId="0" borderId="0" applyNumberFormat="0" applyFill="0" applyBorder="0" applyAlignment="0" applyProtection="0"/>
    <xf numFmtId="9" fontId="12" fillId="0" borderId="0" applyFont="0" applyFill="0" applyBorder="0" applyAlignment="0" applyProtection="0"/>
    <xf numFmtId="0" fontId="13" fillId="0" borderId="0" applyNumberFormat="0" applyFill="0" applyBorder="0" applyAlignment="0" applyProtection="0"/>
    <xf numFmtId="43" fontId="12" fillId="0" borderId="0" applyFont="0" applyFill="0" applyBorder="0" applyAlignment="0" applyProtection="0"/>
  </cellStyleXfs>
  <cellXfs count="273">
    <xf numFmtId="0" fontId="0" fillId="0" borderId="0" xfId="0"/>
    <xf numFmtId="0" fontId="1" fillId="2" borderId="11" xfId="0" applyFont="1" applyFill="1" applyBorder="1" applyProtection="1">
      <protection locked="0"/>
    </xf>
    <xf numFmtId="14" fontId="0" fillId="0" borderId="12" xfId="0" applyNumberFormat="1" applyFill="1" applyBorder="1" applyAlignment="1" applyProtection="1">
      <alignment horizontal="left"/>
      <protection locked="0"/>
    </xf>
    <xf numFmtId="0" fontId="0" fillId="0" borderId="12" xfId="0" applyFill="1" applyBorder="1" applyAlignment="1" applyProtection="1">
      <alignment horizontal="left"/>
      <protection locked="0"/>
    </xf>
    <xf numFmtId="166" fontId="10" fillId="0" borderId="11" xfId="4" applyNumberFormat="1" applyFont="1" applyFill="1" applyBorder="1" applyProtection="1">
      <protection locked="0"/>
    </xf>
    <xf numFmtId="3" fontId="0" fillId="0" borderId="11" xfId="0" applyNumberFormat="1" applyFill="1" applyBorder="1" applyProtection="1">
      <protection locked="0"/>
    </xf>
    <xf numFmtId="3" fontId="0" fillId="0" borderId="13" xfId="0" applyNumberFormat="1" applyFill="1" applyBorder="1" applyProtection="1">
      <protection locked="0"/>
    </xf>
    <xf numFmtId="0" fontId="0" fillId="0" borderId="14" xfId="0" applyFill="1" applyBorder="1" applyProtection="1">
      <protection locked="0"/>
    </xf>
    <xf numFmtId="0" fontId="0" fillId="0" borderId="15" xfId="0" applyFill="1" applyBorder="1" applyProtection="1">
      <protection locked="0"/>
    </xf>
    <xf numFmtId="3" fontId="0" fillId="0" borderId="11" xfId="0" applyNumberFormat="1" applyFill="1" applyBorder="1" applyAlignment="1" applyProtection="1">
      <alignment vertical="top"/>
      <protection locked="0"/>
    </xf>
    <xf numFmtId="0" fontId="1" fillId="2" borderId="11" xfId="0" applyFont="1" applyFill="1" applyBorder="1" applyAlignment="1" applyProtection="1">
      <alignment vertical="top" wrapText="1"/>
      <protection locked="0"/>
    </xf>
    <xf numFmtId="0" fontId="0" fillId="0" borderId="11" xfId="0" applyBorder="1"/>
    <xf numFmtId="3" fontId="0" fillId="0" borderId="11" xfId="0" applyNumberFormat="1" applyFill="1" applyBorder="1" applyAlignment="1" applyProtection="1">
      <alignment vertical="top" wrapText="1"/>
      <protection locked="0"/>
    </xf>
    <xf numFmtId="0" fontId="14" fillId="2" borderId="0" xfId="0" applyFont="1" applyFill="1" applyProtection="1"/>
    <xf numFmtId="0" fontId="0" fillId="0" borderId="0" xfId="0" applyProtection="1"/>
    <xf numFmtId="0" fontId="15" fillId="2" borderId="0" xfId="0" applyFont="1" applyFill="1" applyProtection="1"/>
    <xf numFmtId="0" fontId="16" fillId="2" borderId="0" xfId="0" applyFont="1" applyFill="1" applyProtection="1"/>
    <xf numFmtId="0" fontId="0" fillId="2" borderId="0" xfId="0" applyFont="1" applyFill="1" applyProtection="1"/>
    <xf numFmtId="0" fontId="0" fillId="0" borderId="0" xfId="0" applyAlignment="1" applyProtection="1">
      <alignment horizontal="left" vertical="top" wrapText="1"/>
    </xf>
    <xf numFmtId="0" fontId="17" fillId="0" borderId="0" xfId="0" applyFont="1" applyAlignment="1" applyProtection="1">
      <alignment horizontal="left"/>
    </xf>
    <xf numFmtId="0" fontId="18" fillId="0" borderId="0" xfId="0" applyFont="1" applyProtection="1"/>
    <xf numFmtId="0" fontId="0" fillId="0" borderId="0" xfId="0" applyAlignment="1" applyProtection="1">
      <alignment horizontal="left"/>
    </xf>
    <xf numFmtId="0" fontId="11" fillId="2" borderId="0" xfId="1" applyFill="1" applyAlignment="1" applyProtection="1">
      <alignment horizontal="right"/>
    </xf>
    <xf numFmtId="0" fontId="19" fillId="0" borderId="0" xfId="0" applyFont="1" applyProtection="1"/>
    <xf numFmtId="0" fontId="0" fillId="0" borderId="0" xfId="0" applyFill="1" applyAlignment="1" applyProtection="1">
      <alignment horizontal="left"/>
    </xf>
    <xf numFmtId="0" fontId="19" fillId="0" borderId="16" xfId="0" applyFont="1" applyBorder="1" applyProtection="1"/>
    <xf numFmtId="0" fontId="19" fillId="0" borderId="0" xfId="0" applyFont="1" applyBorder="1" applyProtection="1"/>
    <xf numFmtId="0" fontId="0" fillId="0" borderId="16" xfId="0" applyBorder="1" applyProtection="1"/>
    <xf numFmtId="0" fontId="0" fillId="0" borderId="0" xfId="0" applyBorder="1" applyProtection="1"/>
    <xf numFmtId="0" fontId="20" fillId="2" borderId="0" xfId="0" applyFont="1" applyFill="1" applyProtection="1"/>
    <xf numFmtId="0" fontId="20" fillId="2" borderId="0" xfId="0" applyFont="1" applyFill="1" applyBorder="1" applyProtection="1"/>
    <xf numFmtId="165" fontId="0" fillId="2" borderId="0" xfId="0" applyNumberFormat="1" applyFill="1" applyProtection="1"/>
    <xf numFmtId="0" fontId="0" fillId="2" borderId="0" xfId="0" applyFill="1" applyProtection="1"/>
    <xf numFmtId="0" fontId="11" fillId="2" borderId="0" xfId="1" applyFill="1" applyAlignment="1" applyProtection="1">
      <alignment horizontal="left"/>
    </xf>
    <xf numFmtId="0" fontId="15" fillId="2" borderId="0" xfId="0" applyFont="1" applyFill="1" applyBorder="1" applyProtection="1"/>
    <xf numFmtId="0" fontId="21" fillId="2" borderId="0" xfId="0" applyFont="1" applyFill="1" applyProtection="1"/>
    <xf numFmtId="0" fontId="21" fillId="2" borderId="0" xfId="0" applyFont="1" applyFill="1" applyBorder="1" applyProtection="1"/>
    <xf numFmtId="0" fontId="19" fillId="2" borderId="0" xfId="0" applyFont="1" applyFill="1" applyProtection="1"/>
    <xf numFmtId="0" fontId="0" fillId="2" borderId="0" xfId="0" applyFill="1" applyBorder="1" applyProtection="1"/>
    <xf numFmtId="0" fontId="21" fillId="0" borderId="0" xfId="0" applyFont="1" applyFill="1" applyProtection="1"/>
    <xf numFmtId="0" fontId="21" fillId="0" borderId="0" xfId="0" applyFont="1" applyFill="1" applyBorder="1" applyProtection="1"/>
    <xf numFmtId="165" fontId="0" fillId="0" borderId="0" xfId="0" applyNumberFormat="1" applyFill="1" applyBorder="1" applyProtection="1"/>
    <xf numFmtId="0" fontId="0" fillId="0" borderId="0" xfId="0" applyFill="1" applyProtection="1"/>
    <xf numFmtId="0" fontId="0" fillId="2" borderId="17" xfId="0" applyFill="1" applyBorder="1" applyProtection="1"/>
    <xf numFmtId="166" fontId="10" fillId="2" borderId="17" xfId="4" applyNumberFormat="1" applyFont="1" applyFill="1" applyBorder="1" applyProtection="1"/>
    <xf numFmtId="0" fontId="0" fillId="2" borderId="0" xfId="0" applyFill="1" applyAlignment="1" applyProtection="1">
      <alignment wrapText="1"/>
    </xf>
    <xf numFmtId="0" fontId="0" fillId="2" borderId="0" xfId="0" applyFill="1" applyBorder="1" applyAlignment="1" applyProtection="1">
      <alignment wrapText="1"/>
    </xf>
    <xf numFmtId="0" fontId="19" fillId="0" borderId="0" xfId="0" applyFont="1" applyFill="1" applyProtection="1"/>
    <xf numFmtId="9" fontId="0" fillId="2" borderId="0" xfId="0" applyNumberFormat="1" applyFill="1" applyProtection="1"/>
    <xf numFmtId="164" fontId="0" fillId="2" borderId="0" xfId="0" applyNumberFormat="1" applyFill="1" applyProtection="1"/>
    <xf numFmtId="165" fontId="0" fillId="2" borderId="0" xfId="0" quotePrefix="1" applyNumberFormat="1" applyFill="1" applyProtection="1"/>
    <xf numFmtId="164" fontId="19" fillId="2" borderId="0" xfId="0" applyNumberFormat="1" applyFont="1" applyFill="1" applyProtection="1"/>
    <xf numFmtId="0" fontId="22" fillId="2" borderId="0" xfId="0" applyFont="1" applyFill="1" applyAlignment="1" applyProtection="1">
      <alignment horizontal="right"/>
    </xf>
    <xf numFmtId="0" fontId="0" fillId="2" borderId="18" xfId="0" applyFill="1" applyBorder="1" applyProtection="1">
      <protection locked="0"/>
    </xf>
    <xf numFmtId="0" fontId="0" fillId="2" borderId="19" xfId="0" applyFill="1" applyBorder="1" applyProtection="1">
      <protection locked="0"/>
    </xf>
    <xf numFmtId="0" fontId="0" fillId="2" borderId="20" xfId="0" applyFill="1" applyBorder="1" applyProtection="1">
      <protection locked="0"/>
    </xf>
    <xf numFmtId="0" fontId="18" fillId="2" borderId="0" xfId="0" applyFont="1" applyFill="1" applyProtection="1"/>
    <xf numFmtId="0" fontId="23" fillId="0" borderId="11" xfId="0" applyFont="1" applyBorder="1" applyAlignment="1" applyProtection="1">
      <alignment vertical="top" wrapText="1"/>
      <protection locked="0"/>
    </xf>
    <xf numFmtId="0" fontId="24" fillId="2" borderId="0" xfId="0" applyFont="1" applyFill="1" applyProtection="1"/>
    <xf numFmtId="0" fontId="0" fillId="0" borderId="0" xfId="0" applyFill="1" applyBorder="1" applyProtection="1"/>
    <xf numFmtId="9" fontId="25" fillId="0" borderId="0" xfId="0" applyNumberFormat="1" applyFont="1" applyProtection="1"/>
    <xf numFmtId="0" fontId="19" fillId="0" borderId="0" xfId="0" applyFont="1" applyFill="1" applyBorder="1" applyProtection="1"/>
    <xf numFmtId="165" fontId="19" fillId="2" borderId="0" xfId="0" applyNumberFormat="1" applyFont="1" applyFill="1" applyProtection="1"/>
    <xf numFmtId="0" fontId="26" fillId="2" borderId="0" xfId="0" applyFont="1" applyFill="1" applyProtection="1"/>
    <xf numFmtId="0" fontId="26" fillId="2" borderId="0" xfId="0" quotePrefix="1" applyFont="1" applyFill="1" applyProtection="1"/>
    <xf numFmtId="0" fontId="0" fillId="2" borderId="0" xfId="0" applyFill="1" applyAlignment="1" applyProtection="1"/>
    <xf numFmtId="0" fontId="0" fillId="0" borderId="0" xfId="0" applyFill="1" applyAlignment="1" applyProtection="1"/>
    <xf numFmtId="0" fontId="0" fillId="0" borderId="0" xfId="0" applyAlignment="1" applyProtection="1"/>
    <xf numFmtId="0" fontId="27" fillId="2" borderId="0" xfId="0" applyFont="1" applyFill="1" applyAlignment="1" applyProtection="1">
      <alignment vertical="center"/>
    </xf>
    <xf numFmtId="0" fontId="28" fillId="2" borderId="0" xfId="0" applyFont="1" applyFill="1" applyAlignment="1" applyProtection="1">
      <alignment vertical="top" wrapText="1"/>
    </xf>
    <xf numFmtId="0" fontId="29" fillId="2" borderId="0" xfId="0" applyFont="1" applyFill="1" applyProtection="1"/>
    <xf numFmtId="0" fontId="22" fillId="2" borderId="0" xfId="0" applyFont="1" applyFill="1" applyAlignment="1" applyProtection="1">
      <alignment horizontal="left" wrapText="1"/>
    </xf>
    <xf numFmtId="0" fontId="22" fillId="2" borderId="0" xfId="0" applyFont="1" applyFill="1" applyAlignment="1" applyProtection="1">
      <alignment horizontal="left"/>
    </xf>
    <xf numFmtId="0" fontId="29" fillId="2" borderId="0" xfId="0" applyFont="1" applyFill="1" applyAlignment="1" applyProtection="1">
      <alignment vertical="top" wrapText="1"/>
    </xf>
    <xf numFmtId="166" fontId="10" fillId="2" borderId="0" xfId="4" applyNumberFormat="1" applyFont="1" applyFill="1" applyProtection="1"/>
    <xf numFmtId="0" fontId="14" fillId="3" borderId="0" xfId="0" applyFont="1" applyFill="1" applyProtection="1"/>
    <xf numFmtId="0" fontId="14" fillId="3" borderId="0" xfId="0" applyNumberFormat="1" applyFont="1" applyFill="1" applyBorder="1" applyAlignment="1" applyProtection="1"/>
    <xf numFmtId="0" fontId="16" fillId="3" borderId="0" xfId="0" applyFont="1" applyFill="1" applyAlignment="1" applyProtection="1">
      <alignment horizontal="left"/>
    </xf>
    <xf numFmtId="3" fontId="14" fillId="3" borderId="12" xfId="0" applyNumberFormat="1" applyFont="1" applyFill="1" applyBorder="1" applyAlignment="1" applyProtection="1"/>
    <xf numFmtId="0" fontId="4" fillId="3" borderId="0" xfId="0" applyFont="1" applyFill="1" applyAlignment="1" applyProtection="1"/>
    <xf numFmtId="4" fontId="14" fillId="3" borderId="12" xfId="0" applyNumberFormat="1" applyFont="1" applyFill="1" applyBorder="1" applyAlignment="1" applyProtection="1"/>
    <xf numFmtId="0" fontId="5" fillId="3" borderId="0" xfId="0" applyFont="1" applyFill="1" applyAlignment="1" applyProtection="1">
      <alignment vertical="top"/>
    </xf>
    <xf numFmtId="3" fontId="14" fillId="3" borderId="12" xfId="0" applyNumberFormat="1" applyFont="1" applyFill="1" applyBorder="1" applyAlignment="1" applyProtection="1">
      <alignment vertical="center"/>
    </xf>
    <xf numFmtId="0" fontId="5" fillId="3" borderId="0" xfId="0" applyFont="1" applyFill="1" applyAlignment="1" applyProtection="1">
      <alignment horizontal="left" vertical="top" wrapText="1"/>
    </xf>
    <xf numFmtId="0" fontId="5" fillId="3" borderId="0" xfId="0" applyFont="1" applyFill="1" applyAlignment="1" applyProtection="1"/>
    <xf numFmtId="0" fontId="0" fillId="3" borderId="1" xfId="0" applyFill="1" applyBorder="1" applyAlignment="1" applyProtection="1"/>
    <xf numFmtId="0" fontId="0" fillId="3" borderId="0" xfId="0" applyFill="1" applyBorder="1" applyAlignment="1" applyProtection="1"/>
    <xf numFmtId="166" fontId="22" fillId="3" borderId="21" xfId="4" applyNumberFormat="1" applyFont="1" applyFill="1" applyBorder="1" applyAlignment="1" applyProtection="1"/>
    <xf numFmtId="0" fontId="0" fillId="3" borderId="2" xfId="0" applyFill="1" applyBorder="1" applyAlignment="1" applyProtection="1"/>
    <xf numFmtId="0" fontId="0" fillId="3" borderId="3" xfId="0" applyFill="1" applyBorder="1" applyAlignment="1" applyProtection="1"/>
    <xf numFmtId="0" fontId="0" fillId="3" borderId="4" xfId="0" applyFill="1" applyBorder="1" applyAlignment="1" applyProtection="1"/>
    <xf numFmtId="0" fontId="22" fillId="3" borderId="5" xfId="0" applyFont="1" applyFill="1" applyBorder="1" applyAlignment="1" applyProtection="1">
      <alignment horizontal="left" vertical="center"/>
    </xf>
    <xf numFmtId="0" fontId="22" fillId="3" borderId="6" xfId="0" applyFont="1" applyFill="1" applyBorder="1" applyAlignment="1" applyProtection="1">
      <alignment vertical="top" wrapText="1"/>
    </xf>
    <xf numFmtId="0" fontId="22" fillId="3" borderId="1" xfId="0" applyFont="1" applyFill="1" applyBorder="1" applyAlignment="1" applyProtection="1">
      <alignment vertical="top"/>
    </xf>
    <xf numFmtId="0" fontId="22" fillId="3" borderId="7" xfId="0" applyFont="1" applyFill="1" applyBorder="1" applyAlignment="1" applyProtection="1">
      <alignment vertical="top" wrapText="1"/>
    </xf>
    <xf numFmtId="0" fontId="22" fillId="3" borderId="1" xfId="0" applyFont="1" applyFill="1" applyBorder="1" applyAlignment="1" applyProtection="1">
      <alignment horizontal="left" vertical="top" wrapText="1"/>
    </xf>
    <xf numFmtId="164" fontId="24" fillId="3" borderId="7" xfId="0" applyNumberFormat="1" applyFont="1" applyFill="1" applyBorder="1" applyAlignment="1" applyProtection="1">
      <alignment vertical="center"/>
    </xf>
    <xf numFmtId="0" fontId="22" fillId="3" borderId="2" xfId="0" applyFont="1" applyFill="1" applyBorder="1" applyAlignment="1" applyProtection="1">
      <alignment vertical="top" wrapText="1"/>
    </xf>
    <xf numFmtId="164" fontId="0" fillId="3" borderId="4" xfId="0" applyNumberFormat="1" applyFill="1" applyBorder="1" applyAlignment="1" applyProtection="1"/>
    <xf numFmtId="0" fontId="7" fillId="3" borderId="5" xfId="0" applyFont="1" applyFill="1" applyBorder="1" applyAlignment="1" applyProtection="1">
      <alignment vertical="top" wrapText="1"/>
    </xf>
    <xf numFmtId="0" fontId="1" fillId="3" borderId="6" xfId="0" applyFont="1" applyFill="1" applyBorder="1" applyAlignment="1" applyProtection="1">
      <alignment vertical="top"/>
    </xf>
    <xf numFmtId="0" fontId="1" fillId="3" borderId="1" xfId="0" applyFont="1" applyFill="1" applyBorder="1" applyAlignment="1" applyProtection="1">
      <alignment horizontal="left" vertical="top" wrapText="1"/>
    </xf>
    <xf numFmtId="0" fontId="1" fillId="3" borderId="2" xfId="0" applyFont="1" applyFill="1" applyBorder="1" applyAlignment="1" applyProtection="1">
      <alignment vertical="top"/>
    </xf>
    <xf numFmtId="0" fontId="1" fillId="3" borderId="4" xfId="0" applyFont="1" applyFill="1" applyBorder="1" applyAlignment="1" applyProtection="1">
      <alignment vertical="top"/>
    </xf>
    <xf numFmtId="0" fontId="0" fillId="3" borderId="0" xfId="0" applyFill="1" applyAlignment="1" applyProtection="1"/>
    <xf numFmtId="0" fontId="0" fillId="3" borderId="0" xfId="0" applyFill="1" applyAlignment="1" applyProtection="1">
      <alignment vertical="top"/>
    </xf>
    <xf numFmtId="170" fontId="0" fillId="3" borderId="12" xfId="0" applyNumberFormat="1" applyFill="1" applyBorder="1" applyAlignment="1" applyProtection="1">
      <alignment vertical="center"/>
    </xf>
    <xf numFmtId="0" fontId="18" fillId="3" borderId="16" xfId="0" applyFont="1" applyFill="1" applyBorder="1" applyAlignment="1" applyProtection="1">
      <alignment vertical="top"/>
    </xf>
    <xf numFmtId="0" fontId="18" fillId="3" borderId="0" xfId="0" applyFont="1" applyFill="1" applyBorder="1" applyAlignment="1" applyProtection="1">
      <alignment vertical="top"/>
    </xf>
    <xf numFmtId="170" fontId="0" fillId="3" borderId="22" xfId="0" applyNumberFormat="1" applyFill="1" applyBorder="1" applyAlignment="1" applyProtection="1">
      <alignment vertical="center"/>
    </xf>
    <xf numFmtId="0" fontId="22" fillId="3" borderId="0" xfId="0" applyFont="1" applyFill="1" applyAlignment="1" applyProtection="1">
      <alignment vertical="top"/>
    </xf>
    <xf numFmtId="0" fontId="18" fillId="3" borderId="0" xfId="0" applyFont="1" applyFill="1" applyBorder="1" applyAlignment="1" applyProtection="1">
      <alignment horizontal="left" vertical="top"/>
    </xf>
    <xf numFmtId="0" fontId="0" fillId="3" borderId="23" xfId="0" applyFill="1" applyBorder="1" applyAlignment="1" applyProtection="1">
      <alignment vertical="top" wrapText="1"/>
    </xf>
    <xf numFmtId="171" fontId="0" fillId="3" borderId="12" xfId="0" applyNumberFormat="1" applyFill="1" applyBorder="1" applyAlignment="1" applyProtection="1">
      <alignment vertical="center"/>
    </xf>
    <xf numFmtId="0" fontId="0" fillId="3" borderId="0" xfId="0" applyFill="1" applyBorder="1" applyAlignment="1" applyProtection="1">
      <alignment vertical="top" wrapText="1"/>
    </xf>
    <xf numFmtId="0" fontId="0" fillId="3" borderId="0" xfId="0" applyFill="1" applyBorder="1" applyAlignment="1" applyProtection="1">
      <alignment horizontal="right"/>
    </xf>
    <xf numFmtId="170" fontId="0" fillId="3" borderId="8" xfId="0" applyNumberFormat="1" applyFill="1" applyBorder="1" applyAlignment="1" applyProtection="1"/>
    <xf numFmtId="0" fontId="0" fillId="3" borderId="0" xfId="0" applyFill="1" applyAlignment="1" applyProtection="1">
      <alignment horizontal="left" vertical="center"/>
    </xf>
    <xf numFmtId="171" fontId="0" fillId="3" borderId="0" xfId="0" applyNumberFormat="1" applyFill="1" applyAlignment="1" applyProtection="1"/>
    <xf numFmtId="0" fontId="22" fillId="3" borderId="0" xfId="0" applyFont="1" applyFill="1" applyAlignment="1" applyProtection="1">
      <alignment vertical="top" wrapText="1"/>
    </xf>
    <xf numFmtId="165" fontId="22" fillId="3" borderId="0" xfId="0" applyNumberFormat="1" applyFont="1" applyFill="1" applyBorder="1" applyAlignment="1" applyProtection="1">
      <alignment vertical="top"/>
    </xf>
    <xf numFmtId="0" fontId="0" fillId="3" borderId="0" xfId="0" applyFill="1" applyBorder="1" applyAlignment="1" applyProtection="1">
      <alignment vertical="top"/>
    </xf>
    <xf numFmtId="0" fontId="0" fillId="3" borderId="5" xfId="0" applyFill="1" applyBorder="1" applyAlignment="1" applyProtection="1"/>
    <xf numFmtId="0" fontId="22" fillId="3" borderId="9" xfId="0" applyFont="1" applyFill="1" applyBorder="1" applyAlignment="1" applyProtection="1">
      <alignment vertical="top"/>
    </xf>
    <xf numFmtId="0" fontId="0" fillId="3" borderId="9" xfId="0" applyFill="1" applyBorder="1" applyAlignment="1" applyProtection="1">
      <alignment vertical="top"/>
    </xf>
    <xf numFmtId="0" fontId="24" fillId="3" borderId="9" xfId="0" applyFont="1" applyFill="1" applyBorder="1" applyAlignment="1" applyProtection="1"/>
    <xf numFmtId="0" fontId="0" fillId="3" borderId="6" xfId="0" applyFill="1" applyBorder="1" applyAlignment="1" applyProtection="1"/>
    <xf numFmtId="0" fontId="24" fillId="3" borderId="0" xfId="0" applyFont="1" applyFill="1" applyBorder="1" applyAlignment="1" applyProtection="1"/>
    <xf numFmtId="0" fontId="0" fillId="3" borderId="7" xfId="0" applyFill="1" applyBorder="1" applyAlignment="1" applyProtection="1"/>
    <xf numFmtId="0" fontId="14" fillId="3" borderId="1" xfId="0" applyFont="1" applyFill="1" applyBorder="1" applyAlignment="1" applyProtection="1"/>
    <xf numFmtId="164" fontId="15" fillId="3" borderId="12" xfId="0" applyNumberFormat="1" applyFont="1" applyFill="1" applyBorder="1" applyAlignment="1" applyProtection="1"/>
    <xf numFmtId="0" fontId="14" fillId="3" borderId="0" xfId="0" applyFont="1" applyFill="1" applyBorder="1" applyAlignment="1" applyProtection="1">
      <alignment vertical="top"/>
    </xf>
    <xf numFmtId="0" fontId="14" fillId="3" borderId="7" xfId="0" applyFont="1" applyFill="1" applyBorder="1" applyAlignment="1" applyProtection="1"/>
    <xf numFmtId="0" fontId="0" fillId="3" borderId="3" xfId="0" applyFill="1" applyBorder="1" applyAlignment="1" applyProtection="1">
      <alignment vertical="top" wrapText="1"/>
    </xf>
    <xf numFmtId="0" fontId="0" fillId="3" borderId="3" xfId="0" applyFill="1" applyBorder="1" applyAlignment="1" applyProtection="1">
      <alignment vertical="top"/>
    </xf>
    <xf numFmtId="0" fontId="0" fillId="3" borderId="0" xfId="0" applyFill="1" applyAlignment="1" applyProtection="1">
      <alignment vertical="top" wrapText="1"/>
    </xf>
    <xf numFmtId="0" fontId="0" fillId="3" borderId="12" xfId="0" applyFill="1" applyBorder="1" applyAlignment="1" applyProtection="1">
      <protection locked="0"/>
    </xf>
    <xf numFmtId="164" fontId="0" fillId="3" borderId="12" xfId="0" applyNumberFormat="1" applyFill="1" applyBorder="1" applyAlignment="1" applyProtection="1"/>
    <xf numFmtId="0" fontId="0" fillId="4" borderId="12" xfId="0" applyFill="1" applyBorder="1" applyAlignment="1" applyProtection="1"/>
    <xf numFmtId="0" fontId="0" fillId="4" borderId="0" xfId="0" applyFill="1" applyAlignment="1" applyProtection="1"/>
    <xf numFmtId="0" fontId="30" fillId="4" borderId="24" xfId="0" applyFont="1" applyFill="1" applyBorder="1" applyAlignment="1" applyProtection="1">
      <alignment vertical="top" wrapText="1"/>
    </xf>
    <xf numFmtId="0" fontId="24" fillId="4" borderId="25" xfId="0" applyFont="1" applyFill="1" applyBorder="1" applyAlignment="1" applyProtection="1"/>
    <xf numFmtId="0" fontId="22" fillId="4" borderId="26" xfId="0" applyFont="1" applyFill="1" applyBorder="1" applyAlignment="1" applyProtection="1"/>
    <xf numFmtId="0" fontId="22" fillId="4" borderId="27" xfId="0" applyFont="1" applyFill="1" applyBorder="1" applyAlignment="1" applyProtection="1"/>
    <xf numFmtId="166" fontId="22" fillId="4" borderId="28" xfId="4" applyNumberFormat="1" applyFont="1" applyFill="1" applyBorder="1" applyAlignment="1" applyProtection="1"/>
    <xf numFmtId="0" fontId="24" fillId="4" borderId="29" xfId="0" applyFont="1" applyFill="1" applyBorder="1" applyAlignment="1" applyProtection="1"/>
    <xf numFmtId="0" fontId="24" fillId="4" borderId="30" xfId="0" applyFont="1" applyFill="1" applyBorder="1" applyAlignment="1" applyProtection="1"/>
    <xf numFmtId="166" fontId="24" fillId="4" borderId="31" xfId="4" applyNumberFormat="1" applyFont="1" applyFill="1" applyBorder="1" applyAlignment="1" applyProtection="1"/>
    <xf numFmtId="0" fontId="31" fillId="4" borderId="32" xfId="0" applyFont="1" applyFill="1" applyBorder="1" applyAlignment="1" applyProtection="1"/>
    <xf numFmtId="0" fontId="31" fillId="4" borderId="33" xfId="0" applyFont="1" applyFill="1" applyBorder="1" applyAlignment="1" applyProtection="1"/>
    <xf numFmtId="165" fontId="24" fillId="4" borderId="34" xfId="0" applyNumberFormat="1" applyFont="1" applyFill="1" applyBorder="1" applyAlignment="1" applyProtection="1"/>
    <xf numFmtId="0" fontId="16" fillId="4" borderId="35" xfId="0" applyFont="1" applyFill="1" applyBorder="1" applyAlignment="1" applyProtection="1"/>
    <xf numFmtId="0" fontId="16" fillId="4" borderId="36" xfId="0" applyFont="1" applyFill="1" applyBorder="1" applyAlignment="1" applyProtection="1"/>
    <xf numFmtId="3" fontId="0" fillId="4" borderId="37" xfId="0" applyNumberFormat="1" applyFill="1" applyBorder="1" applyAlignment="1" applyProtection="1"/>
    <xf numFmtId="0" fontId="0" fillId="4" borderId="38" xfId="0" applyFill="1" applyBorder="1" applyAlignment="1" applyProtection="1">
      <alignment vertical="top" wrapText="1"/>
    </xf>
    <xf numFmtId="3" fontId="22" fillId="4" borderId="27" xfId="0" applyNumberFormat="1" applyFont="1" applyFill="1" applyBorder="1" applyAlignment="1" applyProtection="1"/>
    <xf numFmtId="164" fontId="0" fillId="4" borderId="39" xfId="0" applyNumberFormat="1" applyFont="1" applyFill="1" applyBorder="1" applyAlignment="1" applyProtection="1">
      <alignment horizontal="left" vertical="top" wrapText="1"/>
    </xf>
    <xf numFmtId="164" fontId="0" fillId="4" borderId="39" xfId="0" applyNumberFormat="1" applyFont="1" applyFill="1" applyBorder="1" applyAlignment="1" applyProtection="1">
      <alignment horizontal="right" vertical="top" wrapText="1"/>
    </xf>
    <xf numFmtId="3" fontId="22" fillId="4" borderId="40" xfId="0" applyNumberFormat="1" applyFont="1" applyFill="1" applyBorder="1" applyAlignment="1" applyProtection="1"/>
    <xf numFmtId="165" fontId="0" fillId="4" borderId="11" xfId="0" applyNumberFormat="1" applyFill="1" applyBorder="1" applyAlignment="1" applyProtection="1"/>
    <xf numFmtId="165" fontId="22" fillId="4" borderId="11" xfId="0" applyNumberFormat="1" applyFont="1" applyFill="1" applyBorder="1" applyAlignment="1" applyProtection="1"/>
    <xf numFmtId="0" fontId="1" fillId="4" borderId="11" xfId="0" applyFont="1" applyFill="1" applyBorder="1" applyAlignment="1" applyProtection="1">
      <alignment vertical="top" wrapText="1"/>
    </xf>
    <xf numFmtId="164" fontId="0" fillId="4" borderId="11" xfId="0" applyNumberFormat="1" applyFont="1" applyFill="1" applyBorder="1" applyAlignment="1" applyProtection="1">
      <alignment horizontal="right" vertical="top" wrapText="1"/>
    </xf>
    <xf numFmtId="0" fontId="1" fillId="4" borderId="11" xfId="0" applyFont="1" applyFill="1" applyBorder="1" applyAlignment="1" applyProtection="1">
      <alignment vertical="top"/>
    </xf>
    <xf numFmtId="165" fontId="0" fillId="4" borderId="11" xfId="0" applyNumberFormat="1" applyFill="1" applyBorder="1" applyAlignment="1" applyProtection="1">
      <alignment vertical="top"/>
    </xf>
    <xf numFmtId="2" fontId="0" fillId="4" borderId="11" xfId="0" applyNumberFormat="1" applyFill="1" applyBorder="1" applyAlignment="1" applyProtection="1">
      <alignment vertical="top"/>
    </xf>
    <xf numFmtId="165" fontId="22" fillId="4" borderId="11" xfId="0" applyNumberFormat="1" applyFont="1" applyFill="1" applyBorder="1" applyAlignment="1" applyProtection="1">
      <alignment vertical="top"/>
    </xf>
    <xf numFmtId="165" fontId="0" fillId="4" borderId="11" xfId="0" applyNumberFormat="1" applyFill="1" applyBorder="1" applyAlignment="1" applyProtection="1">
      <alignment vertical="top" wrapText="1"/>
    </xf>
    <xf numFmtId="165" fontId="0" fillId="4" borderId="13" xfId="0" applyNumberFormat="1" applyFill="1" applyBorder="1" applyAlignment="1" applyProtection="1">
      <alignment vertical="top"/>
    </xf>
    <xf numFmtId="165" fontId="0" fillId="4" borderId="40" xfId="0" applyNumberFormat="1" applyFill="1" applyBorder="1" applyAlignment="1" applyProtection="1">
      <alignment vertical="center"/>
    </xf>
    <xf numFmtId="3" fontId="0" fillId="2" borderId="0" xfId="0" applyNumberFormat="1" applyFill="1" applyProtection="1"/>
    <xf numFmtId="0" fontId="0" fillId="2" borderId="0" xfId="0" applyFill="1" applyAlignment="1" applyProtection="1">
      <alignment vertical="top" wrapText="1"/>
    </xf>
    <xf numFmtId="170" fontId="22" fillId="3" borderId="12" xfId="0" applyNumberFormat="1" applyFont="1" applyFill="1" applyBorder="1" applyAlignment="1" applyProtection="1">
      <alignment vertical="center"/>
    </xf>
    <xf numFmtId="10" fontId="10" fillId="0" borderId="12" xfId="2" applyNumberFormat="1" applyFont="1" applyFill="1" applyBorder="1" applyProtection="1">
      <protection locked="0"/>
    </xf>
    <xf numFmtId="0" fontId="16" fillId="3" borderId="0" xfId="0" applyNumberFormat="1" applyFont="1" applyFill="1" applyBorder="1" applyAlignment="1" applyProtection="1"/>
    <xf numFmtId="0" fontId="22" fillId="2" borderId="10" xfId="0" applyFont="1" applyFill="1" applyBorder="1" applyProtection="1"/>
    <xf numFmtId="0" fontId="0" fillId="2" borderId="10" xfId="0" applyFill="1" applyBorder="1" applyProtection="1"/>
    <xf numFmtId="3" fontId="0" fillId="2" borderId="10" xfId="0" applyNumberFormat="1" applyFill="1" applyBorder="1" applyProtection="1"/>
    <xf numFmtId="3" fontId="0" fillId="0" borderId="10" xfId="0" applyNumberFormat="1" applyFill="1" applyBorder="1" applyProtection="1"/>
    <xf numFmtId="167" fontId="30" fillId="0" borderId="38" xfId="2" applyNumberFormat="1" applyFont="1" applyFill="1" applyBorder="1" applyAlignment="1" applyProtection="1">
      <alignment vertical="center"/>
      <protection locked="0"/>
    </xf>
    <xf numFmtId="166" fontId="30" fillId="0" borderId="38" xfId="0" applyNumberFormat="1" applyFont="1" applyFill="1" applyBorder="1" applyAlignment="1" applyProtection="1">
      <alignment vertical="center"/>
      <protection locked="0"/>
    </xf>
    <xf numFmtId="0" fontId="18" fillId="0" borderId="0" xfId="0" applyFont="1" applyAlignment="1" applyProtection="1"/>
    <xf numFmtId="168" fontId="0" fillId="2" borderId="12" xfId="0" applyNumberFormat="1" applyFill="1" applyBorder="1" applyAlignment="1" applyProtection="1">
      <alignment vertical="center"/>
      <protection locked="0"/>
    </xf>
    <xf numFmtId="0" fontId="0" fillId="0" borderId="0" xfId="0" applyProtection="1">
      <protection locked="0"/>
    </xf>
    <xf numFmtId="0" fontId="33" fillId="0" borderId="0" xfId="0" applyFont="1" applyAlignment="1" applyProtection="1">
      <alignment horizontal="left"/>
    </xf>
    <xf numFmtId="0" fontId="18" fillId="0" borderId="0" xfId="0" applyFont="1" applyAlignment="1" applyProtection="1">
      <alignment vertical="top"/>
    </xf>
    <xf numFmtId="0" fontId="0" fillId="4" borderId="42" xfId="0" applyFill="1" applyBorder="1" applyAlignment="1" applyProtection="1">
      <alignment vertical="top" wrapText="1"/>
    </xf>
    <xf numFmtId="0" fontId="0" fillId="4" borderId="40" xfId="0" applyFill="1" applyBorder="1" applyAlignment="1" applyProtection="1">
      <alignment horizontal="right" vertical="top" wrapText="1"/>
    </xf>
    <xf numFmtId="0" fontId="0" fillId="4" borderId="43" xfId="0" applyFill="1" applyBorder="1" applyAlignment="1" applyProtection="1">
      <alignment horizontal="right" vertical="top" wrapText="1"/>
    </xf>
    <xf numFmtId="0" fontId="22" fillId="4" borderId="35" xfId="0" applyFont="1" applyFill="1" applyBorder="1" applyAlignment="1" applyProtection="1">
      <alignment vertical="top" wrapText="1"/>
    </xf>
    <xf numFmtId="0" fontId="34" fillId="2" borderId="0" xfId="0" applyFont="1" applyFill="1" applyProtection="1"/>
    <xf numFmtId="0" fontId="18" fillId="2" borderId="0" xfId="0" applyFont="1" applyFill="1" applyAlignment="1" applyProtection="1">
      <alignment vertical="top"/>
    </xf>
    <xf numFmtId="0" fontId="20" fillId="2" borderId="0" xfId="0" applyFont="1" applyFill="1" applyAlignment="1" applyProtection="1">
      <alignment vertical="top"/>
    </xf>
    <xf numFmtId="174" fontId="0" fillId="4" borderId="11" xfId="0" applyNumberFormat="1" applyFill="1" applyBorder="1" applyAlignment="1" applyProtection="1">
      <alignment vertical="top" wrapText="1"/>
    </xf>
    <xf numFmtId="0" fontId="0" fillId="0" borderId="0" xfId="0" applyBorder="1"/>
    <xf numFmtId="0" fontId="1" fillId="4" borderId="11" xfId="0" applyFont="1" applyFill="1" applyBorder="1" applyAlignment="1" applyProtection="1">
      <alignment wrapText="1"/>
    </xf>
    <xf numFmtId="0" fontId="23" fillId="0" borderId="11" xfId="0" applyFont="1" applyBorder="1" applyAlignment="1" applyProtection="1">
      <alignment vertical="top" wrapText="1"/>
    </xf>
    <xf numFmtId="3" fontId="0" fillId="0" borderId="11" xfId="0" applyNumberFormat="1" applyFill="1" applyBorder="1" applyAlignment="1" applyProtection="1">
      <alignment vertical="top" wrapText="1"/>
    </xf>
    <xf numFmtId="0" fontId="13" fillId="0" borderId="0" xfId="3" applyProtection="1"/>
    <xf numFmtId="0" fontId="32" fillId="5" borderId="39" xfId="3" applyFont="1" applyFill="1" applyBorder="1" applyAlignment="1" applyProtection="1">
      <alignment horizontal="left"/>
    </xf>
    <xf numFmtId="0" fontId="32" fillId="5" borderId="41" xfId="3" applyFont="1" applyFill="1" applyBorder="1" applyAlignment="1" applyProtection="1">
      <alignment horizontal="left" wrapText="1"/>
    </xf>
    <xf numFmtId="0" fontId="32" fillId="5" borderId="41" xfId="3" applyFont="1" applyFill="1" applyBorder="1" applyAlignment="1" applyProtection="1">
      <alignment horizontal="left"/>
    </xf>
    <xf numFmtId="14" fontId="32" fillId="5" borderId="40" xfId="3" applyNumberFormat="1" applyFont="1" applyFill="1" applyBorder="1" applyAlignment="1" applyProtection="1">
      <alignment horizontal="left"/>
    </xf>
    <xf numFmtId="0" fontId="11" fillId="2" borderId="0" xfId="1" applyFill="1" applyAlignment="1" applyProtection="1">
      <alignment horizontal="left"/>
      <protection locked="0"/>
    </xf>
    <xf numFmtId="0" fontId="0" fillId="0" borderId="29" xfId="0" applyBorder="1" applyAlignment="1" applyProtection="1">
      <alignment horizontal="left" vertical="top" wrapText="1"/>
      <protection locked="0"/>
    </xf>
    <xf numFmtId="0" fontId="0" fillId="0" borderId="44" xfId="0" applyBorder="1" applyAlignment="1" applyProtection="1">
      <alignment horizontal="left" vertical="top" wrapText="1"/>
      <protection locked="0"/>
    </xf>
    <xf numFmtId="0" fontId="0" fillId="0" borderId="16" xfId="0" applyBorder="1" applyAlignment="1" applyProtection="1">
      <alignment horizontal="left" vertical="top" wrapText="1"/>
      <protection locked="0"/>
    </xf>
    <xf numFmtId="0" fontId="0" fillId="0" borderId="23" xfId="0" applyBorder="1" applyAlignment="1" applyProtection="1">
      <alignment horizontal="left" vertical="top" wrapText="1"/>
      <protection locked="0"/>
    </xf>
    <xf numFmtId="0" fontId="0" fillId="0" borderId="32" xfId="0" applyBorder="1" applyAlignment="1" applyProtection="1">
      <alignment horizontal="left" vertical="top" wrapText="1"/>
      <protection locked="0"/>
    </xf>
    <xf numFmtId="0" fontId="0" fillId="0" borderId="34" xfId="0" applyBorder="1" applyAlignment="1" applyProtection="1">
      <alignment horizontal="left" vertical="top" wrapText="1"/>
      <protection locked="0"/>
    </xf>
    <xf numFmtId="0" fontId="0" fillId="0" borderId="0" xfId="0" applyAlignment="1" applyProtection="1">
      <alignment horizontal="left" vertical="top" wrapText="1"/>
    </xf>
    <xf numFmtId="173" fontId="35" fillId="2" borderId="0" xfId="0" applyNumberFormat="1" applyFont="1" applyFill="1" applyAlignment="1" applyProtection="1">
      <alignment horizontal="center" vertical="top" wrapText="1"/>
      <protection locked="0"/>
    </xf>
    <xf numFmtId="0" fontId="16" fillId="2" borderId="0" xfId="0" applyFont="1" applyFill="1" applyAlignment="1" applyProtection="1">
      <alignment horizontal="center"/>
    </xf>
    <xf numFmtId="0" fontId="22" fillId="3" borderId="5" xfId="0" applyFont="1" applyFill="1" applyBorder="1" applyAlignment="1" applyProtection="1">
      <alignment horizontal="left" vertical="top" wrapText="1"/>
    </xf>
    <xf numFmtId="0" fontId="22" fillId="6" borderId="9" xfId="0" applyFont="1" applyFill="1" applyBorder="1" applyAlignment="1" applyProtection="1">
      <alignment horizontal="left" vertical="top" wrapText="1"/>
    </xf>
    <xf numFmtId="0" fontId="22" fillId="6" borderId="6" xfId="0" applyFont="1" applyFill="1" applyBorder="1" applyAlignment="1" applyProtection="1">
      <alignment horizontal="left" vertical="top" wrapText="1"/>
    </xf>
    <xf numFmtId="0" fontId="36" fillId="4" borderId="45" xfId="0" applyFont="1" applyFill="1" applyBorder="1" applyAlignment="1" applyProtection="1">
      <alignment horizontal="left" vertical="top" wrapText="1"/>
    </xf>
    <xf numFmtId="0" fontId="36" fillId="7" borderId="46" xfId="0" applyFont="1" applyFill="1" applyBorder="1" applyAlignment="1" applyProtection="1">
      <alignment horizontal="left" vertical="top" wrapText="1"/>
    </xf>
    <xf numFmtId="0" fontId="36" fillId="7" borderId="47" xfId="0" applyFont="1" applyFill="1" applyBorder="1" applyAlignment="1" applyProtection="1">
      <alignment horizontal="left" vertical="top" wrapText="1"/>
    </xf>
    <xf numFmtId="0" fontId="28" fillId="2" borderId="0" xfId="0" applyFont="1" applyFill="1" applyAlignment="1" applyProtection="1">
      <alignment horizontal="left" vertical="top" wrapText="1"/>
    </xf>
    <xf numFmtId="0" fontId="37" fillId="4" borderId="48" xfId="0" applyFont="1" applyFill="1" applyBorder="1" applyAlignment="1" applyProtection="1">
      <alignment horizontal="left"/>
    </xf>
    <xf numFmtId="0" fontId="37" fillId="8" borderId="17" xfId="0" applyFont="1" applyFill="1" applyBorder="1" applyAlignment="1" applyProtection="1">
      <alignment horizontal="left"/>
    </xf>
    <xf numFmtId="0" fontId="37" fillId="8" borderId="43" xfId="0" applyFont="1" applyFill="1" applyBorder="1" applyAlignment="1" applyProtection="1">
      <alignment horizontal="left"/>
    </xf>
    <xf numFmtId="0" fontId="36" fillId="4" borderId="49" xfId="0" applyFont="1" applyFill="1" applyBorder="1" applyAlignment="1" applyProtection="1">
      <alignment horizontal="left" vertical="top" wrapText="1"/>
    </xf>
    <xf numFmtId="0" fontId="36" fillId="7" borderId="0" xfId="0" applyFont="1" applyFill="1" applyBorder="1" applyAlignment="1" applyProtection="1">
      <alignment horizontal="left" vertical="top" wrapText="1"/>
    </xf>
    <xf numFmtId="0" fontId="36" fillId="7" borderId="50" xfId="0" applyFont="1" applyFill="1" applyBorder="1" applyAlignment="1" applyProtection="1">
      <alignment horizontal="left" vertical="top" wrapText="1"/>
    </xf>
    <xf numFmtId="0" fontId="36" fillId="4" borderId="24" xfId="0" applyFont="1" applyFill="1" applyBorder="1" applyAlignment="1" applyProtection="1">
      <alignment horizontal="left" vertical="top" wrapText="1"/>
    </xf>
    <xf numFmtId="0" fontId="36" fillId="7" borderId="51" xfId="0" applyFont="1" applyFill="1" applyBorder="1" applyAlignment="1" applyProtection="1">
      <alignment horizontal="left" vertical="top" wrapText="1"/>
    </xf>
    <xf numFmtId="0" fontId="36" fillId="7" borderId="25" xfId="0" applyFont="1" applyFill="1" applyBorder="1" applyAlignment="1" applyProtection="1">
      <alignment horizontal="left" vertical="top" wrapText="1"/>
    </xf>
    <xf numFmtId="164" fontId="24" fillId="3" borderId="52" xfId="0" applyNumberFormat="1" applyFont="1" applyFill="1" applyBorder="1" applyAlignment="1" applyProtection="1">
      <alignment vertical="center"/>
    </xf>
    <xf numFmtId="164" fontId="24" fillId="6" borderId="53" xfId="0" applyNumberFormat="1" applyFont="1" applyFill="1" applyBorder="1" applyAlignment="1" applyProtection="1">
      <alignment vertical="center"/>
    </xf>
    <xf numFmtId="169" fontId="24" fillId="3" borderId="52" xfId="0" applyNumberFormat="1" applyFont="1" applyFill="1" applyBorder="1" applyAlignment="1" applyProtection="1">
      <alignment vertical="center"/>
    </xf>
    <xf numFmtId="169" fontId="24" fillId="6" borderId="53" xfId="0" applyNumberFormat="1" applyFont="1" applyFill="1" applyBorder="1" applyAlignment="1" applyProtection="1">
      <alignment vertical="center"/>
    </xf>
    <xf numFmtId="0" fontId="22" fillId="3" borderId="54" xfId="0" applyFont="1" applyFill="1" applyBorder="1" applyAlignment="1" applyProtection="1">
      <alignment horizontal="left" vertical="center" wrapText="1"/>
    </xf>
    <xf numFmtId="0" fontId="22" fillId="6" borderId="54" xfId="0" applyFont="1" applyFill="1" applyBorder="1" applyAlignment="1" applyProtection="1">
      <alignment horizontal="left" vertical="center" wrapText="1"/>
    </xf>
    <xf numFmtId="0" fontId="28" fillId="2" borderId="46" xfId="0" applyFont="1" applyFill="1" applyBorder="1" applyAlignment="1" applyProtection="1">
      <alignment horizontal="left" vertical="top" wrapText="1"/>
    </xf>
    <xf numFmtId="9" fontId="18" fillId="4" borderId="14" xfId="0" applyNumberFormat="1" applyFont="1" applyFill="1" applyBorder="1" applyAlignment="1" applyProtection="1">
      <alignment horizontal="left" vertical="top" wrapText="1"/>
    </xf>
    <xf numFmtId="9" fontId="18" fillId="8" borderId="57" xfId="0" applyNumberFormat="1" applyFont="1" applyFill="1" applyBorder="1" applyAlignment="1" applyProtection="1">
      <alignment horizontal="left" vertical="top" wrapText="1"/>
    </xf>
    <xf numFmtId="9" fontId="18" fillId="8" borderId="15" xfId="0" applyNumberFormat="1" applyFont="1" applyFill="1" applyBorder="1" applyAlignment="1" applyProtection="1">
      <alignment horizontal="left" vertical="top" wrapText="1"/>
    </xf>
    <xf numFmtId="9" fontId="18" fillId="4" borderId="14" xfId="0" applyNumberFormat="1" applyFont="1" applyFill="1" applyBorder="1" applyAlignment="1" applyProtection="1">
      <alignment horizontal="left" wrapText="1"/>
    </xf>
    <xf numFmtId="9" fontId="18" fillId="8" borderId="57" xfId="0" applyNumberFormat="1" applyFont="1" applyFill="1" applyBorder="1" applyAlignment="1" applyProtection="1">
      <alignment horizontal="left" wrapText="1"/>
    </xf>
    <xf numFmtId="9" fontId="18" fillId="8" borderId="15" xfId="0" applyNumberFormat="1" applyFont="1" applyFill="1" applyBorder="1" applyAlignment="1" applyProtection="1">
      <alignment horizontal="left" wrapText="1"/>
    </xf>
    <xf numFmtId="9" fontId="18" fillId="4" borderId="14" xfId="0" applyNumberFormat="1" applyFont="1" applyFill="1" applyBorder="1" applyAlignment="1" applyProtection="1">
      <alignment horizontal="left"/>
    </xf>
    <xf numFmtId="9" fontId="18" fillId="8" borderId="57" xfId="0" applyNumberFormat="1" applyFont="1" applyFill="1" applyBorder="1" applyAlignment="1" applyProtection="1">
      <alignment horizontal="left"/>
    </xf>
    <xf numFmtId="9" fontId="18" fillId="8" borderId="15" xfId="0" applyNumberFormat="1" applyFont="1" applyFill="1" applyBorder="1" applyAlignment="1" applyProtection="1">
      <alignment horizontal="left"/>
    </xf>
    <xf numFmtId="3" fontId="0" fillId="0" borderId="14" xfId="0" applyNumberFormat="1" applyFill="1" applyBorder="1" applyAlignment="1" applyProtection="1">
      <alignment vertical="top" wrapText="1"/>
      <protection locked="0"/>
    </xf>
    <xf numFmtId="0" fontId="0" fillId="0" borderId="57" xfId="0" applyBorder="1" applyAlignment="1" applyProtection="1">
      <alignment vertical="top"/>
      <protection locked="0"/>
    </xf>
    <xf numFmtId="0" fontId="0" fillId="0" borderId="15" xfId="0" applyBorder="1" applyAlignment="1" applyProtection="1">
      <alignment vertical="top"/>
      <protection locked="0"/>
    </xf>
    <xf numFmtId="3" fontId="18" fillId="0" borderId="14" xfId="0" applyNumberFormat="1" applyFont="1" applyFill="1" applyBorder="1" applyAlignment="1" applyProtection="1">
      <alignment vertical="top" wrapText="1"/>
    </xf>
    <xf numFmtId="0" fontId="18" fillId="0" borderId="57" xfId="0" applyFont="1" applyBorder="1" applyAlignment="1" applyProtection="1">
      <alignment vertical="top" wrapText="1"/>
    </xf>
    <xf numFmtId="0" fontId="18" fillId="0" borderId="15" xfId="0" applyFont="1" applyBorder="1" applyAlignment="1" applyProtection="1">
      <alignment vertical="top" wrapText="1"/>
    </xf>
    <xf numFmtId="9" fontId="0" fillId="4" borderId="48" xfId="0" applyNumberFormat="1" applyFill="1" applyBorder="1" applyAlignment="1" applyProtection="1">
      <alignment vertical="top"/>
    </xf>
    <xf numFmtId="0" fontId="0" fillId="0" borderId="17" xfId="0" applyBorder="1" applyAlignment="1" applyProtection="1">
      <alignment vertical="top"/>
    </xf>
    <xf numFmtId="0" fontId="0" fillId="0" borderId="43" xfId="0" applyBorder="1" applyAlignment="1" applyProtection="1">
      <alignment vertical="top"/>
    </xf>
    <xf numFmtId="0" fontId="18" fillId="0" borderId="57" xfId="0" applyFont="1" applyBorder="1" applyAlignment="1" applyProtection="1">
      <alignment vertical="top"/>
    </xf>
    <xf numFmtId="0" fontId="18" fillId="0" borderId="15" xfId="0" applyFont="1" applyBorder="1" applyAlignment="1" applyProtection="1">
      <alignment vertical="top"/>
    </xf>
    <xf numFmtId="3" fontId="18" fillId="0" borderId="57" xfId="0" applyNumberFormat="1" applyFont="1" applyFill="1" applyBorder="1" applyAlignment="1" applyProtection="1">
      <alignment vertical="top" wrapText="1"/>
    </xf>
    <xf numFmtId="3" fontId="18" fillId="0" borderId="15" xfId="0" applyNumberFormat="1" applyFont="1" applyFill="1" applyBorder="1" applyAlignment="1" applyProtection="1">
      <alignment vertical="top" wrapText="1"/>
    </xf>
    <xf numFmtId="0" fontId="0" fillId="0" borderId="57" xfId="0" applyBorder="1" applyAlignment="1" applyProtection="1">
      <alignment vertical="top" wrapText="1"/>
      <protection locked="0"/>
    </xf>
    <xf numFmtId="0" fontId="0" fillId="0" borderId="15" xfId="0" applyBorder="1" applyAlignment="1" applyProtection="1">
      <alignment vertical="top" wrapText="1"/>
      <protection locked="0"/>
    </xf>
    <xf numFmtId="9" fontId="18" fillId="4" borderId="14" xfId="0" applyNumberFormat="1" applyFont="1" applyFill="1" applyBorder="1" applyAlignment="1" applyProtection="1">
      <alignment horizontal="left" vertical="top"/>
    </xf>
    <xf numFmtId="9" fontId="18" fillId="8" borderId="57" xfId="0" applyNumberFormat="1" applyFont="1" applyFill="1" applyBorder="1" applyAlignment="1" applyProtection="1">
      <alignment horizontal="left" vertical="top"/>
    </xf>
    <xf numFmtId="9" fontId="18" fillId="8" borderId="15" xfId="0" applyNumberFormat="1" applyFont="1" applyFill="1" applyBorder="1" applyAlignment="1" applyProtection="1">
      <alignment horizontal="left" vertical="top"/>
    </xf>
    <xf numFmtId="172" fontId="22" fillId="3" borderId="55" xfId="4" applyNumberFormat="1" applyFont="1" applyFill="1" applyBorder="1" applyAlignment="1" applyProtection="1">
      <alignment vertical="center"/>
    </xf>
    <xf numFmtId="172" fontId="22" fillId="6" borderId="56" xfId="4" applyNumberFormat="1" applyFont="1" applyFill="1" applyBorder="1" applyAlignment="1" applyProtection="1">
      <alignment vertical="center"/>
    </xf>
    <xf numFmtId="0" fontId="1" fillId="3" borderId="1" xfId="0" applyFont="1" applyFill="1" applyBorder="1" applyAlignment="1" applyProtection="1">
      <alignment horizontal="left" vertical="top" wrapText="1"/>
    </xf>
    <xf numFmtId="0" fontId="1" fillId="6" borderId="1" xfId="0" applyFont="1" applyFill="1" applyBorder="1" applyAlignment="1" applyProtection="1">
      <alignment horizontal="left" vertical="top" wrapText="1"/>
    </xf>
    <xf numFmtId="0" fontId="15" fillId="3" borderId="0" xfId="0" applyFont="1" applyFill="1" applyBorder="1" applyAlignment="1" applyProtection="1">
      <alignment vertical="top" wrapText="1"/>
    </xf>
    <xf numFmtId="0" fontId="15" fillId="9" borderId="23" xfId="0" applyFont="1" applyFill="1" applyBorder="1" applyAlignment="1" applyProtection="1">
      <alignment vertical="top" wrapText="1"/>
    </xf>
    <xf numFmtId="0" fontId="18" fillId="3" borderId="16" xfId="0" applyFont="1" applyFill="1" applyBorder="1" applyAlignment="1" applyProtection="1">
      <alignment horizontal="left" vertical="top"/>
    </xf>
    <xf numFmtId="0" fontId="18" fillId="6" borderId="0" xfId="0" applyFont="1" applyFill="1" applyBorder="1" applyAlignment="1" applyProtection="1">
      <alignment horizontal="left" vertical="top"/>
    </xf>
    <xf numFmtId="0" fontId="0" fillId="3" borderId="0" xfId="0" applyFill="1" applyAlignment="1" applyProtection="1">
      <alignment horizontal="left" vertical="center"/>
    </xf>
    <xf numFmtId="0" fontId="0" fillId="9" borderId="0" xfId="0" applyFill="1" applyAlignment="1" applyProtection="1">
      <alignment horizontal="left" vertical="center"/>
    </xf>
  </cellXfs>
  <cellStyles count="5">
    <cellStyle name="Hyperlänk" xfId="1" builtinId="8"/>
    <cellStyle name="Normal" xfId="0" builtinId="0" customBuiltin="1"/>
    <cellStyle name="Procent" xfId="2" builtinId="5"/>
    <cellStyle name="Rubrik" xfId="3" builtinId="15"/>
    <cellStyle name="Tusental" xfId="4" builtinId="3"/>
  </cellStyles>
  <dxfs count="3">
    <dxf>
      <font>
        <color theme="0" tint="-0.499984740745262"/>
      </font>
      <fill>
        <patternFill>
          <bgColor theme="0" tint="-0.499984740745262"/>
        </patternFill>
      </fill>
    </dxf>
    <dxf>
      <fill>
        <patternFill>
          <bgColor theme="0" tint="-0.499984740745262"/>
        </patternFill>
      </fill>
    </dxf>
    <dxf>
      <fill>
        <patternFill>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8.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969143498930077"/>
          <c:y val="0.10616620190982637"/>
          <c:w val="0.82866819059905206"/>
          <c:h val="0.82312067330296212"/>
        </c:manualLayout>
      </c:layout>
      <c:barChart>
        <c:barDir val="col"/>
        <c:grouping val="stacked"/>
        <c:varyColors val="0"/>
        <c:ser>
          <c:idx val="0"/>
          <c:order val="0"/>
          <c:tx>
            <c:strRef>
              <c:f>Admin!$E$11</c:f>
              <c:strCache>
                <c:ptCount val="1"/>
              </c:strCache>
            </c:strRef>
          </c:tx>
          <c:spPr>
            <a:solidFill>
              <a:srgbClr val="FFC000"/>
            </a:solidFill>
            <a:ln w="25400">
              <a:noFill/>
            </a:ln>
          </c:spPr>
          <c:invertIfNegative val="0"/>
          <c:dLbls>
            <c:spPr>
              <a:noFill/>
              <a:ln w="25400">
                <a:noFill/>
              </a:ln>
            </c:spPr>
            <c:txPr>
              <a:bodyPr/>
              <a:lstStyle/>
              <a:p>
                <a:pPr>
                  <a:defRPr sz="900" b="0" i="0" u="none" strike="noStrike" baseline="0">
                    <a:solidFill>
                      <a:srgbClr val="333333"/>
                    </a:solidFill>
                    <a:latin typeface="Arial"/>
                    <a:ea typeface="Arial"/>
                    <a:cs typeface="Arial"/>
                  </a:defRPr>
                </a:pPr>
                <a:endParaRPr lang="sv-SE"/>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strRef>
              <c:f>Admin!$F$10:$G$10</c:f>
              <c:strCache>
                <c:ptCount val="2"/>
                <c:pt idx="0">
                  <c:v>Årsarbetstid</c:v>
                </c:pt>
                <c:pt idx="1">
                  <c:v>Faktiskt arbetad tid</c:v>
                </c:pt>
              </c:strCache>
            </c:strRef>
          </c:cat>
          <c:val>
            <c:numRef>
              <c:f>Admin!$F$11:$G$11</c:f>
              <c:numCache>
                <c:formatCode>#,##0</c:formatCode>
                <c:ptCount val="2"/>
                <c:pt idx="0">
                  <c:v>0</c:v>
                </c:pt>
              </c:numCache>
            </c:numRef>
          </c:val>
        </c:ser>
        <c:ser>
          <c:idx val="2"/>
          <c:order val="1"/>
          <c:tx>
            <c:strRef>
              <c:f>Admin!$E$12</c:f>
              <c:strCache>
                <c:ptCount val="1"/>
              </c:strCache>
            </c:strRef>
          </c:tx>
          <c:spPr>
            <a:solidFill>
              <a:srgbClr val="A5A5A5"/>
            </a:solidFill>
            <a:ln w="25400">
              <a:noFill/>
            </a:ln>
          </c:spPr>
          <c:invertIfNegative val="0"/>
          <c:dLbls>
            <c:spPr>
              <a:noFill/>
              <a:ln w="25400">
                <a:noFill/>
              </a:ln>
            </c:spPr>
            <c:txPr>
              <a:bodyPr/>
              <a:lstStyle/>
              <a:p>
                <a:pPr>
                  <a:defRPr sz="900" b="0" i="0" u="none" strike="noStrike" baseline="0">
                    <a:solidFill>
                      <a:srgbClr val="333333"/>
                    </a:solidFill>
                    <a:latin typeface="Arial"/>
                    <a:ea typeface="Arial"/>
                    <a:cs typeface="Arial"/>
                  </a:defRPr>
                </a:pPr>
                <a:endParaRPr lang="sv-SE"/>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strRef>
              <c:f>Admin!$F$10:$G$10</c:f>
              <c:strCache>
                <c:ptCount val="2"/>
                <c:pt idx="0">
                  <c:v>Årsarbetstid</c:v>
                </c:pt>
                <c:pt idx="1">
                  <c:v>Faktiskt arbetad tid</c:v>
                </c:pt>
              </c:strCache>
            </c:strRef>
          </c:cat>
          <c:val>
            <c:numRef>
              <c:f>Admin!$F$12:$G$12</c:f>
              <c:numCache>
                <c:formatCode>#,##0</c:formatCode>
                <c:ptCount val="2"/>
                <c:pt idx="0">
                  <c:v>0</c:v>
                </c:pt>
              </c:numCache>
            </c:numRef>
          </c:val>
        </c:ser>
        <c:ser>
          <c:idx val="1"/>
          <c:order val="2"/>
          <c:tx>
            <c:strRef>
              <c:f>Admin!$E$13</c:f>
              <c:strCache>
                <c:ptCount val="1"/>
              </c:strCache>
            </c:strRef>
          </c:tx>
          <c:spPr>
            <a:solidFill>
              <a:srgbClr val="99CCFF"/>
            </a:solidFill>
            <a:ln w="44450">
              <a:solidFill>
                <a:schemeClr val="tx1"/>
              </a:solidFill>
            </a:ln>
            <a:effectLst/>
          </c:spPr>
          <c:invertIfNegative val="0"/>
          <c:dLbls>
            <c:spPr>
              <a:noFill/>
              <a:ln w="25400">
                <a:noFill/>
              </a:ln>
            </c:spPr>
            <c:txPr>
              <a:bodyPr/>
              <a:lstStyle/>
              <a:p>
                <a:pPr>
                  <a:defRPr sz="900" b="1" i="0" u="none" strike="noStrike" baseline="0">
                    <a:solidFill>
                      <a:srgbClr val="333333"/>
                    </a:solidFill>
                    <a:latin typeface="Arial"/>
                    <a:ea typeface="Arial"/>
                    <a:cs typeface="Arial"/>
                  </a:defRPr>
                </a:pPr>
                <a:endParaRPr lang="sv-SE"/>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strRef>
              <c:f>Admin!$F$10:$G$10</c:f>
              <c:strCache>
                <c:ptCount val="2"/>
                <c:pt idx="0">
                  <c:v>Årsarbetstid</c:v>
                </c:pt>
                <c:pt idx="1">
                  <c:v>Faktiskt arbetad tid</c:v>
                </c:pt>
              </c:strCache>
            </c:strRef>
          </c:cat>
          <c:val>
            <c:numRef>
              <c:f>Admin!$F$13:$G$13</c:f>
              <c:numCache>
                <c:formatCode>#,##0</c:formatCode>
                <c:ptCount val="2"/>
                <c:pt idx="1">
                  <c:v>0</c:v>
                </c:pt>
              </c:numCache>
            </c:numRef>
          </c:val>
        </c:ser>
        <c:ser>
          <c:idx val="3"/>
          <c:order val="3"/>
          <c:tx>
            <c:strRef>
              <c:f>Admin!$E$14</c:f>
              <c:strCache>
                <c:ptCount val="1"/>
              </c:strCache>
            </c:strRef>
          </c:tx>
          <c:spPr>
            <a:solidFill>
              <a:schemeClr val="bg1">
                <a:lumMod val="85000"/>
              </a:schemeClr>
            </a:solidFill>
            <a:ln>
              <a:noFill/>
            </a:ln>
            <a:effectLst/>
          </c:spPr>
          <c:invertIfNegative val="0"/>
          <c:dLbls>
            <c:spPr>
              <a:noFill/>
              <a:ln w="25400">
                <a:noFill/>
              </a:ln>
            </c:spPr>
            <c:txPr>
              <a:bodyPr/>
              <a:lstStyle/>
              <a:p>
                <a:pPr>
                  <a:defRPr sz="900" b="0" i="0" u="none" strike="noStrike" baseline="0">
                    <a:solidFill>
                      <a:srgbClr val="333333"/>
                    </a:solidFill>
                    <a:latin typeface="Arial"/>
                    <a:ea typeface="Arial"/>
                    <a:cs typeface="Arial"/>
                  </a:defRPr>
                </a:pPr>
                <a:endParaRPr lang="sv-SE"/>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strRef>
              <c:f>Admin!$F$10:$G$10</c:f>
              <c:strCache>
                <c:ptCount val="2"/>
                <c:pt idx="0">
                  <c:v>Årsarbetstid</c:v>
                </c:pt>
                <c:pt idx="1">
                  <c:v>Faktiskt arbetad tid</c:v>
                </c:pt>
              </c:strCache>
            </c:strRef>
          </c:cat>
          <c:val>
            <c:numRef>
              <c:f>Admin!$F$14:$G$14</c:f>
              <c:numCache>
                <c:formatCode>#,##0</c:formatCode>
                <c:ptCount val="2"/>
                <c:pt idx="1">
                  <c:v>0</c:v>
                </c:pt>
              </c:numCache>
            </c:numRef>
          </c:val>
        </c:ser>
        <c:dLbls>
          <c:showLegendKey val="0"/>
          <c:showVal val="0"/>
          <c:showCatName val="0"/>
          <c:showSerName val="0"/>
          <c:showPercent val="0"/>
          <c:showBubbleSize val="0"/>
        </c:dLbls>
        <c:gapWidth val="5"/>
        <c:overlap val="100"/>
        <c:axId val="168732688"/>
        <c:axId val="168733864"/>
      </c:barChart>
      <c:catAx>
        <c:axId val="1687326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vert="horz"/>
          <a:lstStyle/>
          <a:p>
            <a:pPr>
              <a:defRPr sz="900" b="0" i="0" u="none" strike="noStrike" baseline="0">
                <a:solidFill>
                  <a:srgbClr val="333333"/>
                </a:solidFill>
                <a:latin typeface="Arial"/>
                <a:ea typeface="Arial"/>
                <a:cs typeface="Arial"/>
              </a:defRPr>
            </a:pPr>
            <a:endParaRPr lang="sv-SE"/>
          </a:p>
        </c:txPr>
        <c:crossAx val="168733864"/>
        <c:crosses val="autoZero"/>
        <c:auto val="1"/>
        <c:lblAlgn val="ctr"/>
        <c:lblOffset val="100"/>
        <c:noMultiLvlLbl val="0"/>
      </c:catAx>
      <c:valAx>
        <c:axId val="168733864"/>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ln w="6350">
            <a:noFill/>
          </a:ln>
        </c:spPr>
        <c:txPr>
          <a:bodyPr rot="0" vert="horz"/>
          <a:lstStyle/>
          <a:p>
            <a:pPr>
              <a:defRPr sz="900" b="0" i="0" u="none" strike="noStrike" baseline="0">
                <a:solidFill>
                  <a:srgbClr val="333333"/>
                </a:solidFill>
                <a:latin typeface="Arial"/>
                <a:ea typeface="Arial"/>
                <a:cs typeface="Arial"/>
              </a:defRPr>
            </a:pPr>
            <a:endParaRPr lang="sv-SE"/>
          </a:p>
        </c:txPr>
        <c:crossAx val="168732688"/>
        <c:crosses val="autoZero"/>
        <c:crossBetween val="between"/>
        <c:majorUnit val="200"/>
      </c:valAx>
      <c:spPr>
        <a:noFill/>
        <a:ln w="25400">
          <a:noFill/>
        </a:ln>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Arial"/>
          <a:ea typeface="Arial"/>
          <a:cs typeface="Arial"/>
        </a:defRPr>
      </a:pPr>
      <a:endParaRPr lang="sv-SE"/>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2422965167278675"/>
          <c:y val="0.11982768558434963"/>
          <c:w val="0.63178265482772111"/>
          <c:h val="0.69760440174433025"/>
        </c:manualLayout>
      </c:layout>
      <c:barChart>
        <c:barDir val="col"/>
        <c:grouping val="stacked"/>
        <c:varyColors val="0"/>
        <c:ser>
          <c:idx val="0"/>
          <c:order val="0"/>
          <c:tx>
            <c:strRef>
              <c:f>Resultat!$O$8</c:f>
              <c:strCache>
                <c:ptCount val="1"/>
                <c:pt idx="0">
                  <c:v>Myndighetsspecifika kostnader</c:v>
                </c:pt>
              </c:strCache>
            </c:strRef>
          </c:tx>
          <c:spPr>
            <a:solidFill>
              <a:srgbClr val="5B9BD5"/>
            </a:solidFill>
            <a:ln w="25400">
              <a:noFill/>
            </a:ln>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sv-S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Resultat!$P$8:$R$8</c:f>
              <c:numCache>
                <c:formatCode>General</c:formatCode>
                <c:ptCount val="3"/>
                <c:pt idx="0" formatCode="_-* #\ ##0\ _k_r_-;\-* #\ ##0\ _k_r_-;_-* &quot;-&quot;??\ _k_r_-;_-@_-">
                  <c:v>0</c:v>
                </c:pt>
              </c:numCache>
            </c:numRef>
          </c:val>
        </c:ser>
        <c:ser>
          <c:idx val="2"/>
          <c:order val="1"/>
          <c:tx>
            <c:strRef>
              <c:f>Resultat!$O$9</c:f>
              <c:strCache>
                <c:ptCount val="1"/>
                <c:pt idx="0">
                  <c:v>Gemensamma kostnader</c:v>
                </c:pt>
              </c:strCache>
            </c:strRef>
          </c:tx>
          <c:spPr>
            <a:solidFill>
              <a:srgbClr val="A5A5A5"/>
            </a:solidFill>
            <a:ln w="25400">
              <a:noFill/>
            </a:ln>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sv-S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Resultat!$P$9:$R$9</c:f>
              <c:numCache>
                <c:formatCode>General</c:formatCode>
                <c:ptCount val="3"/>
                <c:pt idx="0" formatCode="_-* #\ ##0\ _k_r_-;\-* #\ ##0\ _k_r_-;_-* &quot;-&quot;??\ _k_r_-;_-@_-">
                  <c:v>0</c:v>
                </c:pt>
              </c:numCache>
            </c:numRef>
          </c:val>
        </c:ser>
        <c:ser>
          <c:idx val="3"/>
          <c:order val="2"/>
          <c:tx>
            <c:strRef>
              <c:f>Resultat!$O$10</c:f>
              <c:strCache>
                <c:ptCount val="1"/>
                <c:pt idx="0">
                  <c:v>Lönekostnader</c:v>
                </c:pt>
              </c:strCache>
            </c:strRef>
          </c:tx>
          <c:spPr>
            <a:solidFill>
              <a:srgbClr val="FFC000"/>
            </a:solidFill>
            <a:ln w="25400">
              <a:noFill/>
            </a:ln>
          </c:spPr>
          <c:invertIfNegative val="0"/>
          <c:dLbls>
            <c:dLbl>
              <c:idx val="0"/>
              <c:layout/>
              <c:spPr>
                <a:noFill/>
                <a:ln w="25400">
                  <a:noFill/>
                </a:ln>
              </c:spPr>
              <c:txPr>
                <a:bodyPr/>
                <a:lstStyle/>
                <a:p>
                  <a:pPr>
                    <a:defRPr sz="1000" b="0" i="0" u="none" strike="noStrike" baseline="0">
                      <a:solidFill>
                        <a:srgbClr val="000000"/>
                      </a:solidFill>
                      <a:latin typeface="Arial"/>
                      <a:ea typeface="Arial"/>
                      <a:cs typeface="Arial"/>
                    </a:defRPr>
                  </a:pPr>
                  <a:endParaRPr lang="sv-SE"/>
                </a:p>
              </c:txPr>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val>
            <c:numRef>
              <c:f>Resultat!$P$10:$R$10</c:f>
              <c:numCache>
                <c:formatCode>General</c:formatCode>
                <c:ptCount val="3"/>
                <c:pt idx="0" formatCode="_-* #\ ##0\ _k_r_-;\-* #\ ##0\ _k_r_-;_-* &quot;-&quot;??\ _k_r_-;_-@_-">
                  <c:v>0</c:v>
                </c:pt>
              </c:numCache>
            </c:numRef>
          </c:val>
        </c:ser>
        <c:dLbls>
          <c:showLegendKey val="0"/>
          <c:showVal val="0"/>
          <c:showCatName val="0"/>
          <c:showSerName val="0"/>
          <c:showPercent val="0"/>
          <c:showBubbleSize val="0"/>
        </c:dLbls>
        <c:gapWidth val="55"/>
        <c:overlap val="100"/>
        <c:axId val="281440248"/>
        <c:axId val="281440640"/>
      </c:barChart>
      <c:catAx>
        <c:axId val="281440248"/>
        <c:scaling>
          <c:orientation val="minMax"/>
        </c:scaling>
        <c:delete val="1"/>
        <c:axPos val="b"/>
        <c:majorTickMark val="out"/>
        <c:minorTickMark val="none"/>
        <c:tickLblPos val="nextTo"/>
        <c:crossAx val="281440640"/>
        <c:crosses val="autoZero"/>
        <c:auto val="1"/>
        <c:lblAlgn val="ctr"/>
        <c:lblOffset val="100"/>
        <c:noMultiLvlLbl val="0"/>
      </c:catAx>
      <c:valAx>
        <c:axId val="281440640"/>
        <c:scaling>
          <c:orientation val="minMax"/>
        </c:scaling>
        <c:delete val="0"/>
        <c:axPos val="l"/>
        <c:majorGridlines>
          <c:spPr>
            <a:ln w="9525" cap="flat" cmpd="sng" algn="ctr">
              <a:solidFill>
                <a:schemeClr val="tx1">
                  <a:lumMod val="15000"/>
                  <a:lumOff val="85000"/>
                </a:schemeClr>
              </a:solidFill>
              <a:round/>
            </a:ln>
            <a:effectLst/>
          </c:spPr>
        </c:majorGridlines>
        <c:numFmt formatCode="_-* #\ ##0\ _k_r_-;\-* #\ ##0\ _k_r_-;_-* &quot;-&quot;??\ _k_r_-;_-@_-" sourceLinked="1"/>
        <c:majorTickMark val="none"/>
        <c:minorTickMark val="none"/>
        <c:tickLblPos val="nextTo"/>
        <c:spPr>
          <a:ln w="6350">
            <a:noFill/>
          </a:ln>
        </c:spPr>
        <c:txPr>
          <a:bodyPr rot="0" vert="horz"/>
          <a:lstStyle/>
          <a:p>
            <a:pPr>
              <a:defRPr sz="900" b="0" i="0" u="none" strike="noStrike" baseline="0">
                <a:solidFill>
                  <a:srgbClr val="333333"/>
                </a:solidFill>
                <a:latin typeface="Arial"/>
                <a:ea typeface="Arial"/>
                <a:cs typeface="Arial"/>
              </a:defRPr>
            </a:pPr>
            <a:endParaRPr lang="sv-SE"/>
          </a:p>
        </c:txPr>
        <c:crossAx val="281440248"/>
        <c:crosses val="autoZero"/>
        <c:crossBetween val="between"/>
        <c:majorUnit val="200"/>
      </c:valAx>
      <c:spPr>
        <a:noFill/>
        <a:ln w="25400">
          <a:noFill/>
        </a:ln>
      </c:spPr>
    </c:plotArea>
    <c:legend>
      <c:legendPos val="r"/>
      <c:layout>
        <c:manualLayout>
          <c:xMode val="edge"/>
          <c:yMode val="edge"/>
          <c:x val="0.10250355290954484"/>
          <c:y val="0.86720082145420452"/>
          <c:w val="0.74242929389923817"/>
          <c:h val="0.12454000136210519"/>
        </c:manualLayout>
      </c:layout>
      <c:overlay val="0"/>
      <c:spPr>
        <a:noFill/>
        <a:ln w="25400">
          <a:noFill/>
        </a:ln>
      </c:spPr>
      <c:txPr>
        <a:bodyPr/>
        <a:lstStyle/>
        <a:p>
          <a:pPr>
            <a:defRPr sz="825" b="0" i="0" u="none" strike="noStrike" baseline="0">
              <a:solidFill>
                <a:srgbClr val="333333"/>
              </a:solidFill>
              <a:latin typeface="Arial"/>
              <a:ea typeface="Arial"/>
              <a:cs typeface="Arial"/>
            </a:defRPr>
          </a:pPr>
          <a:endParaRPr lang="sv-S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Arial"/>
          <a:ea typeface="Arial"/>
          <a:cs typeface="Arial"/>
        </a:defRPr>
      </a:pPr>
      <a:endParaRPr lang="sv-SE"/>
    </a:p>
  </c:txPr>
  <c:printSettings>
    <c:headerFooter/>
    <c:pageMargins b="0.75" l="0.7" r="0.7" t="0.75" header="0.3" footer="0.3"/>
    <c:pageSetup/>
  </c:printSettings>
  <c:userShapes r:id="rId1"/>
</c:chartSpace>
</file>

<file path=xl/ctrlProps/ctrlProp1.xml><?xml version="1.0" encoding="utf-8"?>
<formControlPr xmlns="http://schemas.microsoft.com/office/spreadsheetml/2009/9/main" objectType="Radio" checked="Checked" firstButton="1" fmlaLink="ValHandlTid" lockText="1"/>
</file>

<file path=xl/ctrlProps/ctrlProp2.xml><?xml version="1.0" encoding="utf-8"?>
<formControlPr xmlns="http://schemas.microsoft.com/office/spreadsheetml/2009/9/main" objectType="Radio" lockText="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hyperlink" Target="#'L&#246;nekostnad och &#229;rsarbetskraft'!A1"/><Relationship Id="rId2" Type="http://schemas.openxmlformats.org/officeDocument/2006/relationships/hyperlink" Target="#'Generella uppgifter'!A1"/><Relationship Id="rId1" Type="http://schemas.openxmlformats.org/officeDocument/2006/relationships/hyperlink" Target="#'Genomsnittlig tid'!A1"/><Relationship Id="rId5" Type="http://schemas.openxmlformats.org/officeDocument/2006/relationships/hyperlink" Target="#Resultat!A1"/><Relationship Id="rId4" Type="http://schemas.openxmlformats.org/officeDocument/2006/relationships/hyperlink" Target="#'Gemensamma kostnader'!A1"/></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7.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editAs="oneCell">
    <xdr:from>
      <xdr:col>1</xdr:col>
      <xdr:colOff>714375</xdr:colOff>
      <xdr:row>5</xdr:row>
      <xdr:rowOff>104775</xdr:rowOff>
    </xdr:from>
    <xdr:to>
      <xdr:col>1</xdr:col>
      <xdr:colOff>2962275</xdr:colOff>
      <xdr:row>26</xdr:row>
      <xdr:rowOff>66675</xdr:rowOff>
    </xdr:to>
    <xdr:pic>
      <xdr:nvPicPr>
        <xdr:cNvPr id="31777" name="Bildobjekt 7"/>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3975" y="1514475"/>
          <a:ext cx="2247900" cy="3362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222414</xdr:colOff>
      <xdr:row>14</xdr:row>
      <xdr:rowOff>38413</xdr:rowOff>
    </xdr:from>
    <xdr:to>
      <xdr:col>3</xdr:col>
      <xdr:colOff>410591</xdr:colOff>
      <xdr:row>18</xdr:row>
      <xdr:rowOff>152259</xdr:rowOff>
    </xdr:to>
    <xdr:sp macro="" textlink="">
      <xdr:nvSpPr>
        <xdr:cNvPr id="3" name="Flowchart: Card 2">
          <a:hlinkClick xmlns:r="http://schemas.openxmlformats.org/officeDocument/2006/relationships" r:id="rId1"/>
        </xdr:cNvPr>
        <xdr:cNvSpPr/>
      </xdr:nvSpPr>
      <xdr:spPr>
        <a:xfrm>
          <a:off x="1128931" y="2620016"/>
          <a:ext cx="1411912" cy="847606"/>
        </a:xfrm>
        <a:prstGeom prst="flowChartPunchedCard">
          <a:avLst/>
        </a:prstGeom>
        <a:solidFill>
          <a:schemeClr val="accent1">
            <a:lumMod val="40000"/>
            <a:lumOff val="60000"/>
          </a:schemeClr>
        </a:solidFill>
      </xdr:spPr>
      <xdr:style>
        <a:lnRef idx="1">
          <a:schemeClr val="accent6"/>
        </a:lnRef>
        <a:fillRef idx="2">
          <a:schemeClr val="accent6"/>
        </a:fillRef>
        <a:effectRef idx="1">
          <a:schemeClr val="accent6"/>
        </a:effectRef>
        <a:fontRef idx="minor">
          <a:schemeClr val="dk1"/>
        </a:fontRef>
      </xdr:style>
      <xdr:txBody>
        <a:bodyPr vertOverflow="clip" horzOverflow="clip" tIns="0" bIns="0" rtlCol="0" anchor="ctr"/>
        <a:lstStyle/>
        <a:p>
          <a:pPr algn="ctr"/>
          <a:r>
            <a:rPr lang="sv-SE" sz="1000"/>
            <a:t>Genomsnittlig tid</a:t>
          </a:r>
        </a:p>
      </xdr:txBody>
    </xdr:sp>
    <xdr:clientData/>
  </xdr:twoCellAnchor>
  <xdr:oneCellAnchor>
    <xdr:from>
      <xdr:col>7</xdr:col>
      <xdr:colOff>111273</xdr:colOff>
      <xdr:row>9</xdr:row>
      <xdr:rowOff>40404</xdr:rowOff>
    </xdr:from>
    <xdr:ext cx="184731" cy="254557"/>
    <xdr:sp macro="" textlink="">
      <xdr:nvSpPr>
        <xdr:cNvPr id="7" name="TextBox 6"/>
        <xdr:cNvSpPr txBox="1"/>
      </xdr:nvSpPr>
      <xdr:spPr>
        <a:xfrm>
          <a:off x="6285714" y="1665257"/>
          <a:ext cx="184731"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v-SE"/>
        </a:p>
      </xdr:txBody>
    </xdr:sp>
    <xdr:clientData/>
  </xdr:oneCellAnchor>
  <xdr:twoCellAnchor>
    <xdr:from>
      <xdr:col>1</xdr:col>
      <xdr:colOff>410375</xdr:colOff>
      <xdr:row>4</xdr:row>
      <xdr:rowOff>110794</xdr:rowOff>
    </xdr:from>
    <xdr:to>
      <xdr:col>3</xdr:col>
      <xdr:colOff>271175</xdr:colOff>
      <xdr:row>10</xdr:row>
      <xdr:rowOff>114469</xdr:rowOff>
    </xdr:to>
    <xdr:sp macro="" textlink="">
      <xdr:nvSpPr>
        <xdr:cNvPr id="15" name="Flowchart: Connector 14">
          <a:hlinkClick xmlns:r="http://schemas.openxmlformats.org/officeDocument/2006/relationships" r:id="rId2"/>
        </xdr:cNvPr>
        <xdr:cNvSpPr/>
      </xdr:nvSpPr>
      <xdr:spPr>
        <a:xfrm>
          <a:off x="1352229" y="845900"/>
          <a:ext cx="1115859" cy="1079440"/>
        </a:xfrm>
        <a:prstGeom prst="flowChartConnector">
          <a:avLst/>
        </a:prstGeom>
        <a:solidFill>
          <a:schemeClr val="accent4">
            <a:lumMod val="40000"/>
            <a:lumOff val="6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rtlCol="0" anchor="ctr"/>
        <a:lstStyle/>
        <a:p>
          <a:pPr algn="ctr"/>
          <a:r>
            <a:rPr lang="sv-SE" sz="1000"/>
            <a:t>Börja här!</a:t>
          </a:r>
        </a:p>
      </xdr:txBody>
    </xdr:sp>
    <xdr:clientData/>
  </xdr:twoCellAnchor>
  <xdr:twoCellAnchor>
    <xdr:from>
      <xdr:col>2</xdr:col>
      <xdr:colOff>340101</xdr:colOff>
      <xdr:row>10</xdr:row>
      <xdr:rowOff>114469</xdr:rowOff>
    </xdr:from>
    <xdr:to>
      <xdr:col>2</xdr:col>
      <xdr:colOff>340776</xdr:colOff>
      <xdr:row>13</xdr:row>
      <xdr:rowOff>161840</xdr:rowOff>
    </xdr:to>
    <xdr:cxnSp macro="">
      <xdr:nvCxnSpPr>
        <xdr:cNvPr id="37" name="Elbow Connector 36"/>
        <xdr:cNvCxnSpPr>
          <a:stCxn id="15" idx="4"/>
        </xdr:cNvCxnSpPr>
      </xdr:nvCxnSpPr>
      <xdr:spPr>
        <a:xfrm rot="5400000">
          <a:off x="1621916" y="2212909"/>
          <a:ext cx="575813" cy="675"/>
        </a:xfrm>
        <a:prstGeom prst="bentConnector3">
          <a:avLst>
            <a:gd name="adj1" fmla="val 50000"/>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321258</xdr:colOff>
      <xdr:row>18</xdr:row>
      <xdr:rowOff>152213</xdr:rowOff>
    </xdr:from>
    <xdr:to>
      <xdr:col>2</xdr:col>
      <xdr:colOff>519480</xdr:colOff>
      <xdr:row>21</xdr:row>
      <xdr:rowOff>27457</xdr:rowOff>
    </xdr:to>
    <xdr:cxnSp macro="">
      <xdr:nvCxnSpPr>
        <xdr:cNvPr id="39" name="Elbow Connector 38"/>
        <xdr:cNvCxnSpPr>
          <a:stCxn id="3" idx="2"/>
        </xdr:cNvCxnSpPr>
      </xdr:nvCxnSpPr>
      <xdr:spPr>
        <a:xfrm rot="16200000" flipH="1">
          <a:off x="1778385" y="3490644"/>
          <a:ext cx="413126" cy="207661"/>
        </a:xfrm>
        <a:prstGeom prst="bentConnector3">
          <a:avLst>
            <a:gd name="adj1" fmla="val 50000"/>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218113</xdr:colOff>
      <xdr:row>21</xdr:row>
      <xdr:rowOff>15043</xdr:rowOff>
    </xdr:from>
    <xdr:to>
      <xdr:col>3</xdr:col>
      <xdr:colOff>408197</xdr:colOff>
      <xdr:row>24</xdr:row>
      <xdr:rowOff>156882</xdr:rowOff>
    </xdr:to>
    <xdr:sp macro="" textlink="">
      <xdr:nvSpPr>
        <xdr:cNvPr id="64" name="Flowchart: Card 63">
          <a:hlinkClick xmlns:r="http://schemas.openxmlformats.org/officeDocument/2006/relationships" r:id="rId3"/>
        </xdr:cNvPr>
        <xdr:cNvSpPr/>
      </xdr:nvSpPr>
      <xdr:spPr>
        <a:xfrm>
          <a:off x="1125789" y="3802631"/>
          <a:ext cx="1400320" cy="679722"/>
        </a:xfrm>
        <a:prstGeom prst="flowChartPunchedCard">
          <a:avLst/>
        </a:prstGeom>
        <a:solidFill>
          <a:schemeClr val="accent1">
            <a:lumMod val="40000"/>
            <a:lumOff val="60000"/>
          </a:schemeClr>
        </a:solidFill>
      </xdr:spPr>
      <xdr:style>
        <a:lnRef idx="1">
          <a:schemeClr val="accent6"/>
        </a:lnRef>
        <a:fillRef idx="2">
          <a:schemeClr val="accent6"/>
        </a:fillRef>
        <a:effectRef idx="1">
          <a:schemeClr val="accent6"/>
        </a:effectRef>
        <a:fontRef idx="minor">
          <a:schemeClr val="dk1"/>
        </a:fontRef>
      </xdr:style>
      <xdr:txBody>
        <a:bodyPr vertOverflow="clip" horzOverflow="clip" rtlCol="0" anchor="ctr"/>
        <a:lstStyle/>
        <a:p>
          <a:pPr algn="ctr"/>
          <a:r>
            <a:rPr lang="sv-SE" sz="1000"/>
            <a:t>Lönekostnad och årsarbetskraft</a:t>
          </a:r>
        </a:p>
      </xdr:txBody>
    </xdr:sp>
    <xdr:clientData/>
  </xdr:twoCellAnchor>
  <xdr:twoCellAnchor>
    <xdr:from>
      <xdr:col>2</xdr:col>
      <xdr:colOff>313155</xdr:colOff>
      <xdr:row>24</xdr:row>
      <xdr:rowOff>156882</xdr:rowOff>
    </xdr:from>
    <xdr:to>
      <xdr:col>2</xdr:col>
      <xdr:colOff>484091</xdr:colOff>
      <xdr:row>29</xdr:row>
      <xdr:rowOff>35858</xdr:rowOff>
    </xdr:to>
    <xdr:cxnSp macro="">
      <xdr:nvCxnSpPr>
        <xdr:cNvPr id="68" name="Elbow Connector 67"/>
        <xdr:cNvCxnSpPr>
          <a:stCxn id="64" idx="2"/>
        </xdr:cNvCxnSpPr>
      </xdr:nvCxnSpPr>
      <xdr:spPr>
        <a:xfrm rot="16200000" flipH="1">
          <a:off x="1518091" y="4790211"/>
          <a:ext cx="786652" cy="170936"/>
        </a:xfrm>
        <a:prstGeom prst="bentConnector3">
          <a:avLst>
            <a:gd name="adj1" fmla="val 50000"/>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221862</xdr:colOff>
      <xdr:row>29</xdr:row>
      <xdr:rowOff>13804</xdr:rowOff>
    </xdr:from>
    <xdr:to>
      <xdr:col>3</xdr:col>
      <xdr:colOff>393023</xdr:colOff>
      <xdr:row>32</xdr:row>
      <xdr:rowOff>123265</xdr:rowOff>
    </xdr:to>
    <xdr:sp macro="" textlink="">
      <xdr:nvSpPr>
        <xdr:cNvPr id="69" name="Flowchart: Card 68">
          <a:hlinkClick xmlns:r="http://schemas.openxmlformats.org/officeDocument/2006/relationships" r:id="rId4"/>
        </xdr:cNvPr>
        <xdr:cNvSpPr/>
      </xdr:nvSpPr>
      <xdr:spPr>
        <a:xfrm>
          <a:off x="1129538" y="5235745"/>
          <a:ext cx="1381397" cy="692167"/>
        </a:xfrm>
        <a:prstGeom prst="flowChartPunchedCard">
          <a:avLst/>
        </a:prstGeom>
        <a:solidFill>
          <a:schemeClr val="accent1">
            <a:lumMod val="40000"/>
            <a:lumOff val="60000"/>
          </a:schemeClr>
        </a:solidFill>
      </xdr:spPr>
      <xdr:style>
        <a:lnRef idx="1">
          <a:schemeClr val="accent6"/>
        </a:lnRef>
        <a:fillRef idx="2">
          <a:schemeClr val="accent6"/>
        </a:fillRef>
        <a:effectRef idx="1">
          <a:schemeClr val="accent6"/>
        </a:effectRef>
        <a:fontRef idx="minor">
          <a:schemeClr val="dk1"/>
        </a:fontRef>
      </xdr:style>
      <xdr:txBody>
        <a:bodyPr vertOverflow="clip" horzOverflow="clip" rtlCol="0" anchor="ctr"/>
        <a:lstStyle/>
        <a:p>
          <a:pPr algn="ctr"/>
          <a:r>
            <a:rPr lang="sv-SE" sz="1000"/>
            <a:t>Gemensamma</a:t>
          </a:r>
        </a:p>
        <a:p>
          <a:pPr algn="ctr"/>
          <a:r>
            <a:rPr lang="sv-SE" sz="1000"/>
            <a:t>kostnader</a:t>
          </a:r>
        </a:p>
      </xdr:txBody>
    </xdr:sp>
    <xdr:clientData/>
  </xdr:twoCellAnchor>
  <xdr:twoCellAnchor>
    <xdr:from>
      <xdr:col>2</xdr:col>
      <xdr:colOff>306617</xdr:colOff>
      <xdr:row>32</xdr:row>
      <xdr:rowOff>123265</xdr:rowOff>
    </xdr:from>
    <xdr:to>
      <xdr:col>2</xdr:col>
      <xdr:colOff>307444</xdr:colOff>
      <xdr:row>36</xdr:row>
      <xdr:rowOff>29367</xdr:rowOff>
    </xdr:to>
    <xdr:cxnSp macro="">
      <xdr:nvCxnSpPr>
        <xdr:cNvPr id="73" name="Elbow Connector 72"/>
        <xdr:cNvCxnSpPr>
          <a:stCxn id="69" idx="2"/>
          <a:endCxn id="75" idx="0"/>
        </xdr:cNvCxnSpPr>
      </xdr:nvCxnSpPr>
      <xdr:spPr>
        <a:xfrm rot="5400000">
          <a:off x="1508185" y="6239138"/>
          <a:ext cx="623279" cy="827"/>
        </a:xfrm>
        <a:prstGeom prst="bentConnector3">
          <a:avLst>
            <a:gd name="adj1" fmla="val 50000"/>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376216</xdr:colOff>
      <xdr:row>36</xdr:row>
      <xdr:rowOff>29367</xdr:rowOff>
    </xdr:from>
    <xdr:to>
      <xdr:col>3</xdr:col>
      <xdr:colOff>237016</xdr:colOff>
      <xdr:row>42</xdr:row>
      <xdr:rowOff>5657</xdr:rowOff>
    </xdr:to>
    <xdr:sp macro="" textlink="">
      <xdr:nvSpPr>
        <xdr:cNvPr id="75" name="Flowchart: Connector 74">
          <a:hlinkClick xmlns:r="http://schemas.openxmlformats.org/officeDocument/2006/relationships" r:id="rId5"/>
        </xdr:cNvPr>
        <xdr:cNvSpPr/>
      </xdr:nvSpPr>
      <xdr:spPr>
        <a:xfrm>
          <a:off x="1318070" y="6501885"/>
          <a:ext cx="1115859" cy="1042545"/>
        </a:xfrm>
        <a:prstGeom prst="flowChartConnector">
          <a:avLst/>
        </a:prstGeom>
        <a:solidFill>
          <a:schemeClr val="accent4">
            <a:lumMod val="40000"/>
            <a:lumOff val="6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rtlCol="0" anchor="ctr"/>
        <a:lstStyle/>
        <a:p>
          <a:pPr marL="0" indent="0" algn="ctr"/>
          <a:r>
            <a:rPr lang="sv-SE" sz="1000">
              <a:solidFill>
                <a:schemeClr val="dk1"/>
              </a:solidFill>
              <a:latin typeface="+mn-lt"/>
              <a:ea typeface="+mn-ea"/>
              <a:cs typeface="+mn-cs"/>
            </a:rPr>
            <a:t>Resultat</a:t>
          </a:r>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2971800</xdr:colOff>
          <xdr:row>25</xdr:row>
          <xdr:rowOff>57150</xdr:rowOff>
        </xdr:from>
        <xdr:to>
          <xdr:col>2</xdr:col>
          <xdr:colOff>457200</xdr:colOff>
          <xdr:row>25</xdr:row>
          <xdr:rowOff>295275</xdr:rowOff>
        </xdr:to>
        <xdr:sp macro="" textlink="">
          <xdr:nvSpPr>
            <xdr:cNvPr id="20482" name="Option Button 2" hidden="1">
              <a:extLst>
                <a:ext uri="{63B3BB69-23CF-44E3-9099-C40C66FF867C}">
                  <a14:compatExt spid="_x0000_s204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sv-SE" sz="1000" b="0" i="0" u="none" strike="noStrike" baseline="0">
                  <a:solidFill>
                    <a:srgbClr val="000000"/>
                  </a:solidFill>
                  <a:latin typeface="Arial"/>
                  <a:cs typeface="Arial"/>
                </a:rPr>
                <a:t>Alt 1</a:t>
              </a:r>
            </a:p>
          </xdr:txBody>
        </xdr:sp>
        <xdr:clientData/>
      </xdr:twoCellAnchor>
    </mc:Choice>
    <mc:Fallback/>
  </mc:AlternateContent>
  <xdr:twoCellAnchor>
    <xdr:from>
      <xdr:col>3</xdr:col>
      <xdr:colOff>468630</xdr:colOff>
      <xdr:row>30</xdr:row>
      <xdr:rowOff>276225</xdr:rowOff>
    </xdr:from>
    <xdr:to>
      <xdr:col>3</xdr:col>
      <xdr:colOff>846512</xdr:colOff>
      <xdr:row>30</xdr:row>
      <xdr:rowOff>276225</xdr:rowOff>
    </xdr:to>
    <xdr:cxnSp macro="">
      <xdr:nvCxnSpPr>
        <xdr:cNvPr id="5" name="Straight Arrow Connector 4"/>
        <xdr:cNvCxnSpPr/>
      </xdr:nvCxnSpPr>
      <xdr:spPr>
        <a:xfrm>
          <a:off x="4074795" y="12803505"/>
          <a:ext cx="387329" cy="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1</xdr:col>
          <xdr:colOff>2971800</xdr:colOff>
          <xdr:row>28</xdr:row>
          <xdr:rowOff>57150</xdr:rowOff>
        </xdr:from>
        <xdr:to>
          <xdr:col>2</xdr:col>
          <xdr:colOff>457200</xdr:colOff>
          <xdr:row>28</xdr:row>
          <xdr:rowOff>295275</xdr:rowOff>
        </xdr:to>
        <xdr:sp macro="" textlink="">
          <xdr:nvSpPr>
            <xdr:cNvPr id="20748" name="Option Button 268" hidden="1">
              <a:extLst>
                <a:ext uri="{63B3BB69-23CF-44E3-9099-C40C66FF867C}">
                  <a14:compatExt spid="_x0000_s207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sv-SE" sz="1000" b="0" i="0" u="none" strike="noStrike" baseline="0">
                  <a:solidFill>
                    <a:srgbClr val="000000"/>
                  </a:solidFill>
                  <a:latin typeface="Arial"/>
                  <a:cs typeface="Arial"/>
                </a:rPr>
                <a:t>Alt 2</a:t>
              </a:r>
            </a:p>
          </xdr:txBody>
        </xdr:sp>
        <xdr:clientData/>
      </xdr:twoCellAnchor>
    </mc:Choice>
    <mc:Fallback/>
  </mc:AlternateContent>
  <xdr:twoCellAnchor editAs="oneCell">
    <xdr:from>
      <xdr:col>5</xdr:col>
      <xdr:colOff>38100</xdr:colOff>
      <xdr:row>17</xdr:row>
      <xdr:rowOff>247650</xdr:rowOff>
    </xdr:from>
    <xdr:to>
      <xdr:col>7</xdr:col>
      <xdr:colOff>47625</xdr:colOff>
      <xdr:row>30</xdr:row>
      <xdr:rowOff>9525</xdr:rowOff>
    </xdr:to>
    <xdr:graphicFrame macro="">
      <xdr:nvGraphicFramePr>
        <xdr:cNvPr id="20822" name="Diagram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0.01577</cdr:x>
      <cdr:y>0.01609</cdr:y>
    </cdr:from>
    <cdr:to>
      <cdr:x>0.13565</cdr:x>
      <cdr:y>0.07507</cdr:y>
    </cdr:to>
    <cdr:sp macro="" textlink="">
      <cdr:nvSpPr>
        <cdr:cNvPr id="3" name="textruta 2"/>
        <cdr:cNvSpPr txBox="1"/>
      </cdr:nvSpPr>
      <cdr:spPr>
        <a:xfrm xmlns:a="http://schemas.openxmlformats.org/drawingml/2006/main">
          <a:off x="52918" y="63500"/>
          <a:ext cx="402166" cy="23283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1100"/>
            <a:t>tim</a:t>
          </a:r>
        </a:p>
      </cdr:txBody>
    </cdr:sp>
  </cdr:relSizeAnchor>
</c:userShapes>
</file>

<file path=xl/drawings/drawing5.xml><?xml version="1.0" encoding="utf-8"?>
<xdr:wsDr xmlns:xdr="http://schemas.openxmlformats.org/drawingml/2006/spreadsheetDrawing" xmlns:a="http://schemas.openxmlformats.org/drawingml/2006/main">
  <xdr:twoCellAnchor>
    <xdr:from>
      <xdr:col>2</xdr:col>
      <xdr:colOff>1311699</xdr:colOff>
      <xdr:row>43</xdr:row>
      <xdr:rowOff>181399</xdr:rowOff>
    </xdr:from>
    <xdr:to>
      <xdr:col>2</xdr:col>
      <xdr:colOff>1683522</xdr:colOff>
      <xdr:row>43</xdr:row>
      <xdr:rowOff>181399</xdr:rowOff>
    </xdr:to>
    <xdr:cxnSp macro="">
      <xdr:nvCxnSpPr>
        <xdr:cNvPr id="5" name="Straight Arrow Connector 4"/>
        <xdr:cNvCxnSpPr/>
      </xdr:nvCxnSpPr>
      <xdr:spPr>
        <a:xfrm>
          <a:off x="4486699" y="8245899"/>
          <a:ext cx="371823" cy="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6.xml><?xml version="1.0" encoding="utf-8"?>
<xdr:wsDr xmlns:xdr="http://schemas.openxmlformats.org/drawingml/2006/spreadsheetDrawing" xmlns:a="http://schemas.openxmlformats.org/drawingml/2006/main">
  <xdr:twoCellAnchor>
    <xdr:from>
      <xdr:col>2</xdr:col>
      <xdr:colOff>599863</xdr:colOff>
      <xdr:row>61</xdr:row>
      <xdr:rowOff>179069</xdr:rowOff>
    </xdr:from>
    <xdr:to>
      <xdr:col>2</xdr:col>
      <xdr:colOff>971686</xdr:colOff>
      <xdr:row>61</xdr:row>
      <xdr:rowOff>179069</xdr:rowOff>
    </xdr:to>
    <xdr:cxnSp macro="">
      <xdr:nvCxnSpPr>
        <xdr:cNvPr id="6" name="Straight Arrow Connector 5"/>
        <xdr:cNvCxnSpPr/>
      </xdr:nvCxnSpPr>
      <xdr:spPr>
        <a:xfrm>
          <a:off x="4399280" y="14233736"/>
          <a:ext cx="371823" cy="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7.xml><?xml version="1.0" encoding="utf-8"?>
<xdr:wsDr xmlns:xdr="http://schemas.openxmlformats.org/drawingml/2006/spreadsheetDrawing" xmlns:a="http://schemas.openxmlformats.org/drawingml/2006/main">
  <xdr:twoCellAnchor>
    <xdr:from>
      <xdr:col>2</xdr:col>
      <xdr:colOff>2038773</xdr:colOff>
      <xdr:row>19</xdr:row>
      <xdr:rowOff>94192</xdr:rowOff>
    </xdr:from>
    <xdr:to>
      <xdr:col>3</xdr:col>
      <xdr:colOff>306916</xdr:colOff>
      <xdr:row>20</xdr:row>
      <xdr:rowOff>116417</xdr:rowOff>
    </xdr:to>
    <xdr:cxnSp macro="">
      <xdr:nvCxnSpPr>
        <xdr:cNvPr id="3" name="Straight Arrow Connector 2"/>
        <xdr:cNvCxnSpPr/>
      </xdr:nvCxnSpPr>
      <xdr:spPr>
        <a:xfrm>
          <a:off x="2409190" y="2634192"/>
          <a:ext cx="712893" cy="180975"/>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0</xdr:colOff>
      <xdr:row>4</xdr:row>
      <xdr:rowOff>0</xdr:rowOff>
    </xdr:from>
    <xdr:to>
      <xdr:col>18</xdr:col>
      <xdr:colOff>200025</xdr:colOff>
      <xdr:row>31</xdr:row>
      <xdr:rowOff>0</xdr:rowOff>
    </xdr:to>
    <xdr:graphicFrame macro="">
      <xdr:nvGraphicFramePr>
        <xdr:cNvPr id="23624" name="Diagra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c:userShapes xmlns:c="http://schemas.openxmlformats.org/drawingml/2006/chart">
  <cdr:relSizeAnchor xmlns:cdr="http://schemas.openxmlformats.org/drawingml/2006/chartDrawing">
    <cdr:from>
      <cdr:x>0.06201</cdr:x>
      <cdr:y>0.02262</cdr:y>
    </cdr:from>
    <cdr:to>
      <cdr:x>0.97674</cdr:x>
      <cdr:y>0.15837</cdr:y>
    </cdr:to>
    <cdr:sp macro="" textlink="">
      <cdr:nvSpPr>
        <cdr:cNvPr id="2" name="textruta 1"/>
        <cdr:cNvSpPr txBox="1"/>
      </cdr:nvSpPr>
      <cdr:spPr>
        <a:xfrm xmlns:a="http://schemas.openxmlformats.org/drawingml/2006/main">
          <a:off x="138544" y="43295"/>
          <a:ext cx="2043545" cy="25977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1100"/>
            <a:t>kostnadsfördelning (kr/tim)</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4.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L5"/>
  <sheetViews>
    <sheetView showGridLines="0" tabSelected="1" zoomScaleNormal="100" workbookViewId="0">
      <selection activeCell="B2" sqref="B2"/>
    </sheetView>
  </sheetViews>
  <sheetFormatPr defaultRowHeight="12.75"/>
  <cols>
    <col min="1" max="1" width="9.140625" style="14"/>
    <col min="2" max="2" width="85.5703125" style="14" customWidth="1"/>
    <col min="3" max="16384" width="9.140625" style="14"/>
  </cols>
  <sheetData>
    <row r="1" spans="1:12" ht="23.25">
      <c r="A1" s="198"/>
      <c r="C1" s="198"/>
      <c r="D1" s="198"/>
      <c r="E1" s="198"/>
      <c r="F1" s="198"/>
      <c r="G1" s="198"/>
      <c r="H1" s="198"/>
      <c r="I1" s="198"/>
      <c r="J1" s="198"/>
      <c r="K1" s="198"/>
      <c r="L1" s="198"/>
    </row>
    <row r="2" spans="1:12" ht="23.25">
      <c r="A2" s="198"/>
      <c r="B2" s="199" t="s">
        <v>131</v>
      </c>
      <c r="C2" s="198"/>
      <c r="D2" s="198"/>
      <c r="E2" s="198"/>
      <c r="F2" s="198"/>
      <c r="G2" s="198"/>
      <c r="H2" s="198"/>
      <c r="I2" s="198"/>
      <c r="J2" s="198"/>
      <c r="K2" s="198"/>
      <c r="L2" s="198"/>
    </row>
    <row r="3" spans="1:12" ht="55.5">
      <c r="A3" s="198"/>
      <c r="B3" s="200" t="s">
        <v>130</v>
      </c>
      <c r="C3" s="198"/>
      <c r="D3" s="198"/>
      <c r="E3" s="198"/>
      <c r="F3" s="198"/>
      <c r="G3" s="198"/>
      <c r="H3" s="198"/>
      <c r="I3" s="198"/>
      <c r="J3" s="198"/>
      <c r="K3" s="198"/>
      <c r="L3" s="198"/>
    </row>
    <row r="4" spans="1:12" ht="23.25">
      <c r="A4" s="198"/>
      <c r="B4" s="201" t="s">
        <v>137</v>
      </c>
      <c r="C4" s="198"/>
      <c r="D4" s="198"/>
      <c r="E4" s="198"/>
      <c r="F4" s="198"/>
      <c r="G4" s="198"/>
      <c r="H4" s="198"/>
      <c r="I4" s="198"/>
      <c r="J4" s="198"/>
      <c r="K4" s="198"/>
      <c r="L4" s="198"/>
    </row>
    <row r="5" spans="1:12" ht="18">
      <c r="B5" s="202">
        <v>42713</v>
      </c>
    </row>
  </sheetData>
  <sheetProtection sheet="1" objects="1" scenarios="1" selectLockedCells="1"/>
  <pageMargins left="0.70866141732283472" right="0.70866141732283472" top="0.74803149606299213" bottom="0.74803149606299213" header="0.31496062992125984" footer="0.31496062992125984"/>
  <pageSetup paperSize="9" orientation="landscape" r:id="rId1"/>
  <headerFooter>
    <oddHeader>&amp;F</oddHeader>
    <oddFooter>Sida &amp;P av &amp;N</oddFoot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I29"/>
  <sheetViews>
    <sheetView showGridLines="0" zoomScaleNormal="100" workbookViewId="0">
      <selection activeCell="C5" sqref="C5"/>
    </sheetView>
  </sheetViews>
  <sheetFormatPr defaultRowHeight="12.75"/>
  <cols>
    <col min="1" max="1" width="3.85546875" style="14" bestFit="1" customWidth="1"/>
    <col min="2" max="2" width="18.28515625" style="14" customWidth="1"/>
    <col min="3" max="3" width="32.7109375" style="21" customWidth="1"/>
    <col min="4" max="4" width="9.140625" style="14"/>
    <col min="5" max="5" width="15.7109375" style="14" customWidth="1"/>
    <col min="6" max="16384" width="9.140625" style="14"/>
  </cols>
  <sheetData>
    <row r="1" spans="1:9" ht="15" customHeight="1">
      <c r="B1" s="185" t="str">
        <f>'Generella uppgifter'!C5&amp;", "&amp;'Generella uppgifter'!C6&amp;", "&amp;'Generella uppgifter'!$C$8</f>
        <v xml:space="preserve">, , </v>
      </c>
      <c r="E1" s="203" t="s">
        <v>29</v>
      </c>
    </row>
    <row r="2" spans="1:9" ht="20.25">
      <c r="A2" s="19"/>
      <c r="B2" s="20"/>
      <c r="E2" s="33"/>
    </row>
    <row r="3" spans="1:9" ht="18">
      <c r="B3" s="184" t="s">
        <v>101</v>
      </c>
      <c r="E3" s="33"/>
    </row>
    <row r="5" spans="1:9">
      <c r="B5" s="138" t="s">
        <v>10</v>
      </c>
      <c r="C5" s="3"/>
    </row>
    <row r="6" spans="1:9">
      <c r="B6" s="138" t="s">
        <v>6</v>
      </c>
      <c r="C6" s="3"/>
      <c r="D6" s="23"/>
      <c r="E6" s="23"/>
      <c r="F6" s="23"/>
      <c r="G6" s="23"/>
      <c r="I6" s="23"/>
    </row>
    <row r="7" spans="1:9">
      <c r="B7" s="139"/>
      <c r="C7" s="139"/>
      <c r="D7" s="23"/>
      <c r="E7" s="23"/>
      <c r="F7" s="23"/>
      <c r="G7" s="23"/>
      <c r="H7" s="23"/>
      <c r="I7" s="23"/>
    </row>
    <row r="8" spans="1:9">
      <c r="B8" s="138" t="s">
        <v>11</v>
      </c>
      <c r="C8" s="3"/>
      <c r="D8" s="23"/>
      <c r="E8" s="23"/>
      <c r="F8" s="23"/>
      <c r="G8" s="23"/>
      <c r="H8" s="23"/>
      <c r="I8" s="23"/>
    </row>
    <row r="9" spans="1:9">
      <c r="B9" s="139"/>
      <c r="C9" s="139"/>
      <c r="D9" s="23"/>
      <c r="E9" s="23"/>
      <c r="F9" s="23"/>
      <c r="G9" s="23"/>
      <c r="H9" s="23"/>
      <c r="I9" s="23"/>
    </row>
    <row r="10" spans="1:9">
      <c r="B10" s="138" t="s">
        <v>7</v>
      </c>
      <c r="C10" s="2"/>
      <c r="D10" s="23"/>
      <c r="E10" s="23"/>
      <c r="F10" s="23"/>
      <c r="G10" s="23"/>
      <c r="H10" s="23"/>
      <c r="I10" s="23"/>
    </row>
    <row r="11" spans="1:9">
      <c r="B11" s="138" t="s">
        <v>8</v>
      </c>
      <c r="C11" s="3"/>
      <c r="D11" s="23"/>
      <c r="E11" s="23"/>
      <c r="F11" s="23"/>
      <c r="G11" s="23"/>
      <c r="H11" s="23"/>
      <c r="I11" s="23"/>
    </row>
    <row r="12" spans="1:9">
      <c r="C12" s="24"/>
      <c r="D12" s="23"/>
      <c r="E12" s="23"/>
      <c r="F12" s="23"/>
      <c r="G12" s="23"/>
      <c r="H12" s="23"/>
      <c r="I12" s="23"/>
    </row>
    <row r="13" spans="1:9">
      <c r="D13" s="23"/>
      <c r="E13" s="23"/>
      <c r="F13" s="23"/>
      <c r="G13" s="23"/>
      <c r="H13" s="23"/>
      <c r="I13" s="23"/>
    </row>
    <row r="14" spans="1:9">
      <c r="B14" s="14" t="s">
        <v>9</v>
      </c>
      <c r="D14" s="23"/>
      <c r="E14" s="23"/>
      <c r="F14" s="23"/>
      <c r="G14" s="23"/>
      <c r="H14" s="23"/>
      <c r="I14" s="23"/>
    </row>
    <row r="15" spans="1:9">
      <c r="B15" s="204"/>
      <c r="C15" s="205"/>
      <c r="D15" s="25"/>
      <c r="E15" s="26"/>
      <c r="F15" s="26"/>
      <c r="G15" s="23"/>
      <c r="H15" s="23"/>
      <c r="I15" s="23"/>
    </row>
    <row r="16" spans="1:9">
      <c r="B16" s="206"/>
      <c r="C16" s="207"/>
      <c r="D16" s="27"/>
      <c r="E16" s="28"/>
      <c r="F16" s="28"/>
    </row>
    <row r="17" spans="2:6">
      <c r="B17" s="206"/>
      <c r="C17" s="207"/>
      <c r="D17" s="27"/>
      <c r="E17" s="28"/>
      <c r="F17" s="28"/>
    </row>
    <row r="18" spans="2:6">
      <c r="B18" s="206"/>
      <c r="C18" s="207"/>
      <c r="D18" s="27"/>
      <c r="E18" s="28"/>
      <c r="F18" s="28"/>
    </row>
    <row r="19" spans="2:6">
      <c r="B19" s="206"/>
      <c r="C19" s="207"/>
      <c r="D19" s="27"/>
      <c r="E19" s="28"/>
      <c r="F19" s="28"/>
    </row>
    <row r="20" spans="2:6">
      <c r="B20" s="206"/>
      <c r="C20" s="207"/>
      <c r="D20" s="27"/>
      <c r="E20" s="28"/>
      <c r="F20" s="28"/>
    </row>
    <row r="21" spans="2:6">
      <c r="B21" s="206"/>
      <c r="C21" s="207"/>
      <c r="D21" s="27"/>
      <c r="E21" s="28"/>
      <c r="F21" s="28"/>
    </row>
    <row r="22" spans="2:6">
      <c r="B22" s="206"/>
      <c r="C22" s="207"/>
      <c r="D22" s="27"/>
      <c r="E22" s="28"/>
      <c r="F22" s="28"/>
    </row>
    <row r="23" spans="2:6">
      <c r="B23" s="206"/>
      <c r="C23" s="207"/>
      <c r="D23" s="27"/>
      <c r="E23" s="28"/>
      <c r="F23" s="28"/>
    </row>
    <row r="24" spans="2:6">
      <c r="B24" s="206"/>
      <c r="C24" s="207"/>
      <c r="D24" s="27"/>
      <c r="E24" s="28"/>
      <c r="F24" s="28"/>
    </row>
    <row r="25" spans="2:6">
      <c r="B25" s="206"/>
      <c r="C25" s="207"/>
      <c r="D25" s="27"/>
      <c r="E25" s="28"/>
      <c r="F25" s="28"/>
    </row>
    <row r="26" spans="2:6">
      <c r="B26" s="206"/>
      <c r="C26" s="207"/>
      <c r="D26" s="27"/>
      <c r="E26" s="28"/>
      <c r="F26" s="28"/>
    </row>
    <row r="27" spans="2:6">
      <c r="B27" s="206"/>
      <c r="C27" s="207"/>
      <c r="D27" s="27"/>
      <c r="E27" s="28"/>
      <c r="F27" s="28"/>
    </row>
    <row r="28" spans="2:6">
      <c r="B28" s="206"/>
      <c r="C28" s="207"/>
      <c r="D28" s="27"/>
      <c r="E28" s="28"/>
      <c r="F28" s="28"/>
    </row>
    <row r="29" spans="2:6">
      <c r="B29" s="208"/>
      <c r="C29" s="209"/>
      <c r="D29" s="27"/>
      <c r="E29" s="28"/>
      <c r="F29" s="28"/>
    </row>
  </sheetData>
  <sheetProtection sheet="1" objects="1" scenarios="1" formatColumns="0" formatRows="0" selectLockedCells="1"/>
  <mergeCells count="1">
    <mergeCell ref="B15:C29"/>
  </mergeCells>
  <dataValidations count="1">
    <dataValidation type="list" errorStyle="information" sqref="C6">
      <formula1>TblMyndOmr</formula1>
    </dataValidation>
  </dataValidations>
  <hyperlinks>
    <hyperlink ref="E1" location="Översikt!A1" display="Åter till översikten"/>
  </hyperlinks>
  <pageMargins left="0.70866141732283472" right="0.70866141732283472" top="0.74803149606299213" bottom="0.74803149606299213" header="0.31496062992125984" footer="0.31496062992125984"/>
  <pageSetup paperSize="9" orientation="landscape" r:id="rId1"/>
  <headerFooter>
    <oddHeader>&amp;F</oddHeader>
    <oddFooter>Sida &amp;P av &amp;N</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44"/>
  <sheetViews>
    <sheetView showGridLines="0" zoomScale="90" zoomScaleNormal="90" workbookViewId="0">
      <selection activeCell="I1" sqref="I1:L3"/>
    </sheetView>
  </sheetViews>
  <sheetFormatPr defaultRowHeight="14.25"/>
  <cols>
    <col min="1" max="1" width="4.28515625" style="13" customWidth="1"/>
    <col min="2" max="4" width="9.140625" style="13"/>
    <col min="5" max="5" width="45.28515625" style="14" customWidth="1"/>
    <col min="6" max="6" width="4.5703125" style="13" customWidth="1"/>
    <col min="7" max="7" width="2" style="13" customWidth="1"/>
    <col min="8" max="8" width="10.5703125" style="13" customWidth="1"/>
    <col min="9" max="10" width="9.140625" style="13"/>
    <col min="11" max="11" width="11.28515625" style="13" customWidth="1"/>
    <col min="12" max="12" width="13" style="13" customWidth="1"/>
    <col min="13" max="16384" width="9.140625" style="13"/>
  </cols>
  <sheetData>
    <row r="1" spans="1:14" ht="26.25" customHeight="1">
      <c r="B1" s="185" t="str">
        <f>'Generella uppgifter'!C5&amp;", "&amp;'Generella uppgifter'!C6&amp;", "&amp;'Generella uppgifter'!$C$8</f>
        <v xml:space="preserve">, , </v>
      </c>
      <c r="I1" s="211" t="s">
        <v>82</v>
      </c>
      <c r="J1" s="211"/>
      <c r="K1" s="211"/>
      <c r="L1" s="211"/>
    </row>
    <row r="2" spans="1:14" ht="18">
      <c r="B2" s="184" t="s">
        <v>100</v>
      </c>
      <c r="C2" s="63"/>
      <c r="I2" s="211"/>
      <c r="J2" s="211"/>
      <c r="K2" s="211"/>
      <c r="L2" s="211"/>
    </row>
    <row r="3" spans="1:14">
      <c r="H3" s="63"/>
      <c r="I3" s="211"/>
      <c r="J3" s="211"/>
      <c r="K3" s="211"/>
      <c r="L3" s="211"/>
    </row>
    <row r="4" spans="1:14" ht="14.25" customHeight="1">
      <c r="B4" s="212" t="s">
        <v>40</v>
      </c>
      <c r="C4" s="212"/>
      <c r="D4" s="212"/>
      <c r="H4" s="64"/>
    </row>
    <row r="7" spans="1:14" ht="13.9" customHeight="1">
      <c r="E7" s="16" t="s">
        <v>30</v>
      </c>
      <c r="G7" s="16"/>
      <c r="H7" s="16" t="s">
        <v>3</v>
      </c>
    </row>
    <row r="8" spans="1:14">
      <c r="A8" s="17"/>
      <c r="E8" s="210" t="s">
        <v>121</v>
      </c>
    </row>
    <row r="9" spans="1:14">
      <c r="E9" s="210"/>
    </row>
    <row r="10" spans="1:14">
      <c r="E10" s="210"/>
    </row>
    <row r="11" spans="1:14">
      <c r="E11" s="210"/>
    </row>
    <row r="12" spans="1:14">
      <c r="E12" s="210"/>
    </row>
    <row r="13" spans="1:14" ht="18.75" customHeight="1">
      <c r="E13" s="210"/>
    </row>
    <row r="14" spans="1:14">
      <c r="E14" s="18"/>
    </row>
    <row r="15" spans="1:14" ht="15">
      <c r="E15" s="210" t="s">
        <v>55</v>
      </c>
      <c r="G15" s="76"/>
      <c r="H15" s="77" t="s">
        <v>83</v>
      </c>
      <c r="I15" s="76"/>
      <c r="J15" s="76"/>
      <c r="K15" s="76"/>
      <c r="L15" s="76"/>
    </row>
    <row r="16" spans="1:14" ht="15">
      <c r="E16" s="210"/>
      <c r="G16" s="76"/>
      <c r="H16" s="78">
        <f>TidTillg</f>
        <v>0</v>
      </c>
      <c r="I16" s="77"/>
      <c r="J16" s="76"/>
      <c r="K16" s="75"/>
      <c r="L16" s="76"/>
      <c r="N16" s="63"/>
    </row>
    <row r="17" spans="5:14" ht="13.9" customHeight="1">
      <c r="E17" s="210"/>
      <c r="G17" s="76"/>
      <c r="H17" s="76"/>
      <c r="I17" s="76"/>
      <c r="J17" s="76"/>
      <c r="K17" s="76"/>
      <c r="L17" s="76"/>
      <c r="N17" s="63"/>
    </row>
    <row r="18" spans="5:14">
      <c r="E18" s="210"/>
      <c r="G18" s="76"/>
      <c r="H18" s="76"/>
      <c r="I18" s="76"/>
      <c r="J18" s="76"/>
      <c r="K18" s="76"/>
      <c r="L18" s="76"/>
    </row>
    <row r="19" spans="5:14">
      <c r="E19" s="210"/>
    </row>
    <row r="21" spans="5:14">
      <c r="G21" s="76"/>
      <c r="H21" s="76"/>
      <c r="I21" s="76"/>
      <c r="J21" s="76"/>
      <c r="K21" s="76"/>
      <c r="L21" s="76"/>
    </row>
    <row r="22" spans="5:14" ht="15">
      <c r="E22" s="210" t="s">
        <v>122</v>
      </c>
      <c r="G22" s="76"/>
      <c r="H22" s="174" t="s">
        <v>89</v>
      </c>
      <c r="I22" s="76"/>
      <c r="J22" s="76"/>
      <c r="K22" s="76"/>
      <c r="L22" s="76"/>
    </row>
    <row r="23" spans="5:14">
      <c r="E23" s="210"/>
      <c r="G23" s="76"/>
      <c r="H23" s="78" t="e">
        <f>TaxegrundSalary</f>
        <v>#DIV/0!</v>
      </c>
      <c r="I23" s="76"/>
      <c r="J23" s="79"/>
      <c r="K23" s="79"/>
      <c r="L23" s="79"/>
    </row>
    <row r="24" spans="5:14" ht="13.9" customHeight="1">
      <c r="E24" s="210"/>
      <c r="G24" s="76"/>
      <c r="H24" s="174" t="s">
        <v>57</v>
      </c>
      <c r="I24" s="79"/>
      <c r="J24" s="79"/>
      <c r="K24" s="79"/>
      <c r="L24" s="79"/>
    </row>
    <row r="25" spans="5:14">
      <c r="E25" s="210"/>
      <c r="G25" s="76"/>
      <c r="H25" s="80">
        <f>'Lönekostnad och årsarbetskraft'!C41</f>
        <v>0</v>
      </c>
      <c r="I25" s="76"/>
      <c r="J25" s="76"/>
      <c r="K25" s="76"/>
      <c r="L25" s="76"/>
    </row>
    <row r="26" spans="5:14">
      <c r="E26" s="210"/>
      <c r="G26" s="76"/>
      <c r="H26" s="76"/>
      <c r="I26" s="76"/>
      <c r="J26" s="76"/>
      <c r="K26" s="76"/>
      <c r="L26" s="76"/>
    </row>
    <row r="29" spans="5:14" ht="15">
      <c r="G29" s="76"/>
      <c r="H29" s="81" t="s">
        <v>69</v>
      </c>
      <c r="I29" s="76"/>
      <c r="J29" s="76"/>
      <c r="K29" s="76"/>
      <c r="L29" s="76"/>
    </row>
    <row r="30" spans="5:14" ht="13.9" customHeight="1">
      <c r="E30" s="210" t="s">
        <v>123</v>
      </c>
      <c r="G30" s="76"/>
      <c r="H30" s="82" t="e">
        <f>KostGemSpec</f>
        <v>#DIV/0!</v>
      </c>
      <c r="I30" s="81"/>
      <c r="J30" s="81"/>
      <c r="K30" s="81"/>
      <c r="L30" s="81"/>
    </row>
    <row r="31" spans="5:14" ht="18.75" customHeight="1">
      <c r="E31" s="210"/>
      <c r="G31" s="76"/>
      <c r="H31" s="81" t="s">
        <v>70</v>
      </c>
      <c r="I31" s="83"/>
      <c r="J31" s="83"/>
      <c r="K31" s="83"/>
      <c r="L31" s="83"/>
    </row>
    <row r="32" spans="5:14" ht="15" customHeight="1">
      <c r="E32" s="210"/>
      <c r="G32" s="76"/>
      <c r="H32" s="82" t="e">
        <f>'Gemensamma kostnader'!C66</f>
        <v>#DIV/0!</v>
      </c>
      <c r="I32" s="81"/>
      <c r="J32" s="81"/>
      <c r="K32" s="81"/>
      <c r="L32" s="81"/>
    </row>
    <row r="33" spans="5:13" ht="14.25" customHeight="1">
      <c r="E33" s="210"/>
      <c r="G33" s="76"/>
      <c r="H33" s="79"/>
      <c r="I33" s="79"/>
      <c r="J33" s="79"/>
      <c r="K33" s="79"/>
      <c r="L33" s="79"/>
    </row>
    <row r="34" spans="5:13">
      <c r="E34" s="210"/>
    </row>
    <row r="36" spans="5:13">
      <c r="F36" s="14"/>
      <c r="G36" s="14"/>
      <c r="H36" s="14"/>
      <c r="I36" s="14"/>
      <c r="J36" s="14"/>
      <c r="K36" s="14"/>
      <c r="L36" s="14"/>
      <c r="M36" s="14"/>
    </row>
    <row r="37" spans="5:13" ht="15">
      <c r="E37" s="210" t="s">
        <v>41</v>
      </c>
      <c r="G37" s="76"/>
      <c r="H37" s="84" t="s">
        <v>71</v>
      </c>
      <c r="I37" s="79"/>
      <c r="J37" s="79"/>
      <c r="K37" s="79"/>
      <c r="L37" s="79"/>
    </row>
    <row r="38" spans="5:13" ht="15">
      <c r="E38" s="210"/>
      <c r="G38" s="76"/>
      <c r="H38" s="78" t="e">
        <f>Resultat!E10</f>
        <v>#DIV/0!</v>
      </c>
      <c r="I38" s="84"/>
      <c r="J38" s="79"/>
      <c r="K38" s="79"/>
      <c r="L38" s="79"/>
    </row>
    <row r="39" spans="5:13" ht="15">
      <c r="E39" s="210"/>
      <c r="G39" s="76"/>
      <c r="H39" s="84" t="s">
        <v>5</v>
      </c>
      <c r="I39" s="79"/>
      <c r="J39" s="79"/>
      <c r="K39" s="79"/>
      <c r="L39" s="79"/>
    </row>
    <row r="40" spans="5:13" ht="15">
      <c r="E40" s="210"/>
      <c r="G40" s="76"/>
      <c r="H40" s="78" t="e">
        <f>ReHdlKost</f>
        <v>#DIV/0!</v>
      </c>
      <c r="I40" s="84"/>
      <c r="J40" s="79"/>
      <c r="K40" s="79"/>
      <c r="L40" s="79"/>
    </row>
    <row r="41" spans="5:13">
      <c r="E41" s="210"/>
      <c r="G41" s="76"/>
      <c r="H41" s="79"/>
      <c r="I41" s="79"/>
      <c r="J41" s="79"/>
      <c r="K41" s="79"/>
      <c r="L41" s="79"/>
    </row>
    <row r="42" spans="5:13">
      <c r="E42" s="210"/>
    </row>
    <row r="43" spans="5:13">
      <c r="E43" s="210"/>
    </row>
    <row r="44" spans="5:13">
      <c r="E44" s="210"/>
    </row>
  </sheetData>
  <sheetProtection sheet="1" objects="1" scenarios="1" formatColumns="0" formatRows="0" selectLockedCells="1"/>
  <mergeCells count="7">
    <mergeCell ref="E37:E44"/>
    <mergeCell ref="E8:E13"/>
    <mergeCell ref="I1:L3"/>
    <mergeCell ref="B4:D4"/>
    <mergeCell ref="E15:E19"/>
    <mergeCell ref="E22:E26"/>
    <mergeCell ref="E30:E34"/>
  </mergeCells>
  <conditionalFormatting sqref="H16 H23 H25 H30 H32 H38 H40">
    <cfRule type="cellIs" dxfId="2" priority="1" stopIfTrue="1" operator="greaterThan">
      <formula>0</formula>
    </cfRule>
  </conditionalFormatting>
  <pageMargins left="0.23622047244094491" right="0.23622047244094491" top="0.74803149606299213" bottom="0.74803149606299213" header="0.31496062992125984" footer="0.31496062992125984"/>
  <pageSetup paperSize="9" scale="76" orientation="landscape" cellComments="atEnd" r:id="rId1"/>
  <headerFooter>
    <oddHeader>&amp;F</oddHeader>
    <oddFooter>Sida &amp;P av &amp;N</oddFooter>
  </headerFooter>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pageSetUpPr fitToPage="1"/>
  </sheetPr>
  <dimension ref="A1:V38"/>
  <sheetViews>
    <sheetView showGridLines="0" zoomScale="90" zoomScaleNormal="90" workbookViewId="0">
      <selection activeCell="D10" sqref="D10"/>
    </sheetView>
  </sheetViews>
  <sheetFormatPr defaultRowHeight="12.75"/>
  <cols>
    <col min="1" max="1" width="4" style="32" bestFit="1" customWidth="1"/>
    <col min="2" max="2" width="45.42578125" style="32" customWidth="1"/>
    <col min="3" max="3" width="8.42578125" style="38" customWidth="1"/>
    <col min="4" max="4" width="14.5703125" style="31" customWidth="1"/>
    <col min="5" max="5" width="11.7109375" style="32" customWidth="1"/>
    <col min="6" max="6" width="14.5703125" style="32" customWidth="1"/>
    <col min="7" max="7" width="45.85546875" style="32" customWidth="1"/>
    <col min="8" max="13" width="9.140625" style="32"/>
    <col min="14" max="15" width="55.42578125" style="65" customWidth="1"/>
    <col min="16" max="20" width="30" style="65" customWidth="1"/>
    <col min="21" max="22" width="9.140625" style="65"/>
    <col min="23" max="16384" width="9.140625" style="32"/>
  </cols>
  <sheetData>
    <row r="1" spans="1:22" ht="15">
      <c r="B1" s="29" t="str">
        <f>DocTitel</f>
        <v xml:space="preserve">, , </v>
      </c>
      <c r="C1" s="30"/>
      <c r="G1" s="203" t="s">
        <v>29</v>
      </c>
    </row>
    <row r="2" spans="1:22" ht="20.25">
      <c r="A2" s="19"/>
      <c r="B2" s="29"/>
      <c r="C2" s="30"/>
      <c r="G2" s="33"/>
    </row>
    <row r="3" spans="1:22" ht="18">
      <c r="B3" s="184" t="s">
        <v>102</v>
      </c>
      <c r="C3" s="30"/>
    </row>
    <row r="4" spans="1:22" ht="15">
      <c r="B4" s="29"/>
      <c r="C4" s="30"/>
    </row>
    <row r="5" spans="1:22" ht="15.75">
      <c r="B5" s="15" t="s">
        <v>45</v>
      </c>
      <c r="C5" s="34"/>
    </row>
    <row r="6" spans="1:22" ht="15.75" customHeight="1">
      <c r="B6" s="219" t="s">
        <v>98</v>
      </c>
      <c r="C6" s="219"/>
      <c r="D6" s="219"/>
      <c r="N6" s="32"/>
      <c r="O6" s="32"/>
      <c r="P6" s="32"/>
      <c r="Q6" s="32"/>
      <c r="R6" s="32"/>
      <c r="S6" s="32"/>
      <c r="T6" s="32"/>
      <c r="U6" s="32"/>
      <c r="V6" s="32"/>
    </row>
    <row r="7" spans="1:22" ht="15.75" customHeight="1">
      <c r="B7" s="219"/>
      <c r="C7" s="219"/>
      <c r="D7" s="219"/>
      <c r="N7" s="32"/>
      <c r="O7" s="32"/>
      <c r="P7" s="32"/>
      <c r="Q7" s="32"/>
      <c r="R7" s="32"/>
      <c r="S7" s="32"/>
      <c r="T7" s="32"/>
      <c r="U7" s="32"/>
      <c r="V7" s="32"/>
    </row>
    <row r="8" spans="1:22" ht="15.75">
      <c r="B8" s="35"/>
      <c r="C8" s="36"/>
      <c r="N8" s="32"/>
      <c r="O8" s="32"/>
      <c r="P8" s="32"/>
      <c r="Q8" s="32"/>
      <c r="R8" s="32"/>
      <c r="S8" s="32"/>
      <c r="T8" s="32"/>
      <c r="U8" s="32"/>
      <c r="V8" s="32"/>
    </row>
    <row r="9" spans="1:22" ht="15">
      <c r="B9" s="220" t="s">
        <v>80</v>
      </c>
      <c r="C9" s="221"/>
      <c r="D9" s="222"/>
      <c r="L9" s="170"/>
      <c r="N9" s="32"/>
      <c r="O9" s="32"/>
      <c r="P9" s="32"/>
      <c r="Q9" s="32"/>
      <c r="R9" s="32"/>
      <c r="S9" s="32"/>
      <c r="T9" s="32"/>
      <c r="U9" s="32"/>
      <c r="V9" s="32"/>
    </row>
    <row r="10" spans="1:22" ht="41.25" customHeight="1">
      <c r="B10" s="140" t="s">
        <v>91</v>
      </c>
      <c r="C10" s="141"/>
      <c r="D10" s="180"/>
      <c r="L10" s="170"/>
      <c r="N10" s="32"/>
      <c r="O10" s="32"/>
      <c r="P10" s="32"/>
      <c r="Q10" s="32"/>
      <c r="R10" s="32"/>
      <c r="S10" s="32"/>
      <c r="T10" s="32"/>
      <c r="U10" s="32"/>
      <c r="V10" s="32"/>
    </row>
    <row r="11" spans="1:22" ht="24" customHeight="1">
      <c r="A11" s="42"/>
      <c r="B11" s="39"/>
      <c r="C11" s="40"/>
      <c r="D11" s="41"/>
      <c r="E11" s="42"/>
      <c r="F11" s="42"/>
      <c r="G11" s="42"/>
      <c r="H11" s="42"/>
      <c r="L11" s="170"/>
      <c r="N11" s="32"/>
      <c r="O11" s="32"/>
      <c r="P11" s="32"/>
      <c r="Q11" s="32"/>
      <c r="R11" s="32"/>
      <c r="S11" s="32"/>
      <c r="T11" s="32"/>
      <c r="U11" s="32"/>
      <c r="V11" s="32"/>
    </row>
    <row r="12" spans="1:22" ht="15">
      <c r="B12" s="220" t="s">
        <v>46</v>
      </c>
      <c r="C12" s="221"/>
      <c r="D12" s="222"/>
      <c r="L12" s="170"/>
      <c r="N12" s="32"/>
      <c r="O12" s="32"/>
      <c r="P12" s="32"/>
      <c r="Q12" s="32"/>
      <c r="R12" s="32"/>
      <c r="S12" s="32"/>
      <c r="T12" s="32"/>
      <c r="U12" s="32"/>
      <c r="V12" s="32"/>
    </row>
    <row r="13" spans="1:22" ht="42.75" customHeight="1">
      <c r="B13" s="216" t="s">
        <v>92</v>
      </c>
      <c r="C13" s="217"/>
      <c r="D13" s="218"/>
      <c r="G13" s="37"/>
      <c r="L13" s="170"/>
      <c r="N13" s="32"/>
      <c r="O13" s="32"/>
      <c r="P13" s="32"/>
      <c r="Q13" s="32"/>
      <c r="R13" s="32"/>
      <c r="S13" s="32"/>
      <c r="T13" s="32"/>
      <c r="U13" s="32"/>
      <c r="V13" s="32"/>
    </row>
    <row r="14" spans="1:22">
      <c r="B14" s="7" t="s">
        <v>0</v>
      </c>
      <c r="C14" s="8"/>
      <c r="D14" s="4"/>
      <c r="N14" s="32"/>
      <c r="O14" s="32"/>
      <c r="P14" s="32"/>
      <c r="Q14" s="32"/>
      <c r="R14" s="32"/>
      <c r="S14" s="32"/>
      <c r="T14" s="32"/>
      <c r="U14" s="32"/>
      <c r="V14" s="32"/>
    </row>
    <row r="15" spans="1:22">
      <c r="B15" s="7" t="s">
        <v>1</v>
      </c>
      <c r="C15" s="8"/>
      <c r="D15" s="4"/>
      <c r="E15" s="37"/>
    </row>
    <row r="16" spans="1:22">
      <c r="B16" s="7" t="s">
        <v>84</v>
      </c>
      <c r="C16" s="8"/>
      <c r="D16" s="4"/>
    </row>
    <row r="17" spans="1:22">
      <c r="B17" s="142" t="s">
        <v>47</v>
      </c>
      <c r="C17" s="143"/>
      <c r="D17" s="144">
        <f>SUM(D14:D16)</f>
        <v>0</v>
      </c>
    </row>
    <row r="18" spans="1:22" s="42" customFormat="1" ht="20.25" customHeight="1">
      <c r="A18" s="32"/>
      <c r="B18" s="43"/>
      <c r="C18" s="43"/>
      <c r="D18" s="44"/>
      <c r="E18" s="32"/>
      <c r="F18" s="181" t="s">
        <v>93</v>
      </c>
      <c r="G18" s="32"/>
      <c r="H18" s="32"/>
      <c r="I18" s="32"/>
      <c r="J18" s="32"/>
      <c r="K18" s="32"/>
      <c r="L18" s="32"/>
      <c r="N18" s="66"/>
      <c r="O18" s="32"/>
      <c r="P18" s="66"/>
      <c r="Q18" s="66"/>
      <c r="R18" s="66"/>
      <c r="S18" s="66"/>
      <c r="T18" s="66"/>
      <c r="U18" s="66"/>
      <c r="V18" s="66"/>
    </row>
    <row r="19" spans="1:22">
      <c r="B19" s="145" t="s">
        <v>48</v>
      </c>
      <c r="C19" s="146"/>
      <c r="D19" s="147">
        <f>TidTillgManOther-TidPersManOther</f>
        <v>0</v>
      </c>
      <c r="O19" s="23"/>
    </row>
    <row r="20" spans="1:22" ht="18" customHeight="1">
      <c r="B20" s="148" t="s">
        <v>94</v>
      </c>
      <c r="C20" s="149"/>
      <c r="D20" s="150"/>
      <c r="M20" s="42"/>
      <c r="O20" s="60"/>
    </row>
    <row r="21" spans="1:22">
      <c r="C21" s="32"/>
      <c r="D21" s="32"/>
      <c r="O21" s="14"/>
    </row>
    <row r="22" spans="1:22">
      <c r="B22" s="45"/>
      <c r="C22" s="46"/>
      <c r="D22" s="32"/>
      <c r="M22" s="42"/>
      <c r="O22" s="14"/>
    </row>
    <row r="23" spans="1:22" ht="15">
      <c r="A23" s="14"/>
      <c r="B23" s="151" t="s">
        <v>43</v>
      </c>
      <c r="C23" s="152"/>
      <c r="D23" s="153"/>
      <c r="F23" s="47"/>
      <c r="G23" s="14"/>
      <c r="O23" s="59"/>
    </row>
    <row r="24" spans="1:22" ht="71.25" customHeight="1">
      <c r="A24" s="14"/>
      <c r="B24" s="223" t="s">
        <v>95</v>
      </c>
      <c r="C24" s="224"/>
      <c r="D24" s="225"/>
      <c r="F24" s="47"/>
      <c r="G24" s="14"/>
      <c r="M24" s="42"/>
      <c r="O24" s="61"/>
    </row>
    <row r="25" spans="1:22" ht="14.25">
      <c r="A25" s="14"/>
      <c r="B25" s="226" t="s">
        <v>52</v>
      </c>
      <c r="C25" s="227"/>
      <c r="D25" s="228"/>
      <c r="F25" s="47"/>
      <c r="G25" s="14"/>
      <c r="O25" s="61"/>
    </row>
    <row r="26" spans="1:22" ht="25.5">
      <c r="A26" s="14"/>
      <c r="B26" s="140" t="s">
        <v>50</v>
      </c>
      <c r="C26" s="141"/>
      <c r="D26" s="179">
        <v>0.6</v>
      </c>
      <c r="F26" s="47"/>
      <c r="G26" s="14"/>
      <c r="M26" s="42"/>
      <c r="O26" s="61"/>
    </row>
    <row r="27" spans="1:22">
      <c r="C27" s="32"/>
      <c r="D27" s="32"/>
      <c r="F27" s="47"/>
      <c r="G27" s="14"/>
    </row>
    <row r="28" spans="1:22" ht="28.5" customHeight="1">
      <c r="A28" s="14"/>
      <c r="B28" s="226" t="s">
        <v>96</v>
      </c>
      <c r="C28" s="227"/>
      <c r="D28" s="228"/>
      <c r="E28" s="37"/>
      <c r="F28" s="47"/>
      <c r="G28" s="14"/>
      <c r="M28" s="42"/>
      <c r="O28" s="61"/>
    </row>
    <row r="29" spans="1:22" ht="25.5">
      <c r="A29" s="14"/>
      <c r="B29" s="140" t="s">
        <v>51</v>
      </c>
      <c r="C29" s="141"/>
      <c r="D29" s="180"/>
      <c r="E29" s="68" t="str">
        <f>IF(AND(ValHandlTid=1,D29&lt;&gt;""),"Fyll i denna endast om du har valt alternativ 2","")</f>
        <v/>
      </c>
      <c r="F29" s="47"/>
      <c r="G29" s="14"/>
    </row>
    <row r="30" spans="1:22" s="14" customFormat="1" ht="13.5" thickBot="1">
      <c r="H30" s="32"/>
      <c r="M30" s="32"/>
      <c r="N30" s="67"/>
      <c r="O30" s="67"/>
      <c r="P30" s="67"/>
      <c r="Q30" s="67"/>
      <c r="R30" s="67"/>
      <c r="S30" s="67"/>
      <c r="T30" s="67"/>
      <c r="U30" s="67"/>
      <c r="V30" s="67"/>
    </row>
    <row r="31" spans="1:22" s="14" customFormat="1" ht="42" customHeight="1">
      <c r="A31" s="32"/>
      <c r="B31" s="213" t="s">
        <v>73</v>
      </c>
      <c r="C31" s="214"/>
      <c r="D31" s="215"/>
      <c r="E31" s="32"/>
      <c r="F31" s="32"/>
      <c r="G31" s="32"/>
      <c r="H31" s="32"/>
      <c r="I31" s="32"/>
      <c r="J31" s="32"/>
      <c r="K31" s="32"/>
      <c r="L31" s="32"/>
      <c r="N31" s="67"/>
      <c r="O31" s="67"/>
      <c r="P31" s="67"/>
      <c r="Q31" s="67"/>
      <c r="R31" s="67"/>
      <c r="S31" s="67"/>
      <c r="T31" s="67"/>
      <c r="U31" s="67"/>
      <c r="V31" s="67"/>
    </row>
    <row r="32" spans="1:22" s="14" customFormat="1">
      <c r="A32" s="32"/>
      <c r="B32" s="85" t="s">
        <v>97</v>
      </c>
      <c r="C32" s="86"/>
      <c r="D32" s="87">
        <f>IF(ValHandlTid=1,D26*TidProdManOther,D29)</f>
        <v>0</v>
      </c>
      <c r="E32" s="32"/>
      <c r="F32" s="32"/>
      <c r="G32" s="32"/>
      <c r="H32" s="32"/>
      <c r="I32" s="32"/>
      <c r="J32" s="32"/>
      <c r="K32" s="32"/>
      <c r="L32" s="32"/>
      <c r="N32" s="67"/>
      <c r="O32" s="67"/>
      <c r="P32" s="67"/>
      <c r="Q32" s="67"/>
      <c r="R32" s="67"/>
      <c r="S32" s="67"/>
      <c r="T32" s="67"/>
      <c r="U32" s="67"/>
      <c r="V32" s="67"/>
    </row>
    <row r="33" spans="1:22" s="14" customFormat="1" ht="13.5" thickBot="1">
      <c r="A33" s="32"/>
      <c r="B33" s="88"/>
      <c r="C33" s="89"/>
      <c r="D33" s="90"/>
      <c r="E33" s="37"/>
      <c r="F33" s="32"/>
      <c r="G33" s="32"/>
      <c r="H33" s="32"/>
      <c r="I33" s="32"/>
      <c r="J33" s="32"/>
      <c r="K33" s="32"/>
      <c r="L33" s="32"/>
      <c r="M33" s="32"/>
      <c r="N33" s="67"/>
      <c r="O33" s="67"/>
      <c r="P33" s="67"/>
      <c r="Q33" s="67"/>
      <c r="R33" s="67"/>
      <c r="S33" s="67"/>
      <c r="T33" s="67"/>
      <c r="U33" s="67"/>
      <c r="V33" s="67"/>
    </row>
    <row r="38" spans="1:22" ht="31.15" customHeight="1"/>
  </sheetData>
  <sheetProtection sheet="1" objects="1" scenarios="1" formatColumns="0" formatRows="0" selectLockedCells="1"/>
  <mergeCells count="8">
    <mergeCell ref="B31:D31"/>
    <mergeCell ref="B13:D13"/>
    <mergeCell ref="B6:D7"/>
    <mergeCell ref="B12:D12"/>
    <mergeCell ref="B24:D24"/>
    <mergeCell ref="B28:D28"/>
    <mergeCell ref="B25:D25"/>
    <mergeCell ref="B9:D9"/>
  </mergeCells>
  <conditionalFormatting sqref="D29">
    <cfRule type="expression" dxfId="1" priority="2">
      <formula>IF(ValHandlTid=1,TRUE,FALSE)</formula>
    </cfRule>
  </conditionalFormatting>
  <conditionalFormatting sqref="D26">
    <cfRule type="expression" dxfId="0" priority="1">
      <formula>IF(ValHandlTid=2,TRUE,FALSE)</formula>
    </cfRule>
  </conditionalFormatting>
  <hyperlinks>
    <hyperlink ref="G1" location="Översikt!A1" display="Åter till översikten"/>
  </hyperlinks>
  <pageMargins left="0.23622047244094491" right="0.23622047244094491" top="0.74803149606299213" bottom="0.74803149606299213" header="0.31496062992125984" footer="0.31496062992125984"/>
  <pageSetup paperSize="9" orientation="portrait" r:id="rId1"/>
  <headerFooter>
    <oddHeader>&amp;F</oddHeader>
    <oddFooter>Sida &amp;P av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0482" r:id="rId4" name="Option Button 2">
              <controlPr defaultSize="0" autoFill="0" autoLine="0" autoPict="0">
                <anchor moveWithCells="1">
                  <from>
                    <xdr:col>1</xdr:col>
                    <xdr:colOff>2971800</xdr:colOff>
                    <xdr:row>25</xdr:row>
                    <xdr:rowOff>57150</xdr:rowOff>
                  </from>
                  <to>
                    <xdr:col>2</xdr:col>
                    <xdr:colOff>457200</xdr:colOff>
                    <xdr:row>25</xdr:row>
                    <xdr:rowOff>295275</xdr:rowOff>
                  </to>
                </anchor>
              </controlPr>
            </control>
          </mc:Choice>
        </mc:AlternateContent>
        <mc:AlternateContent xmlns:mc="http://schemas.openxmlformats.org/markup-compatibility/2006">
          <mc:Choice Requires="x14">
            <control shapeId="20748" r:id="rId5" name="Option Button 268">
              <controlPr defaultSize="0" autoFill="0" autoLine="0" autoPict="0">
                <anchor moveWithCells="1">
                  <from>
                    <xdr:col>1</xdr:col>
                    <xdr:colOff>2971800</xdr:colOff>
                    <xdr:row>28</xdr:row>
                    <xdr:rowOff>57150</xdr:rowOff>
                  </from>
                  <to>
                    <xdr:col>2</xdr:col>
                    <xdr:colOff>457200</xdr:colOff>
                    <xdr:row>28</xdr:row>
                    <xdr:rowOff>295275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I53"/>
  <sheetViews>
    <sheetView showGridLines="0" zoomScale="90" zoomScaleNormal="90" workbookViewId="0">
      <selection activeCell="C9" sqref="C9"/>
    </sheetView>
  </sheetViews>
  <sheetFormatPr defaultRowHeight="12.75"/>
  <cols>
    <col min="1" max="1" width="4" style="32" bestFit="1" customWidth="1"/>
    <col min="2" max="2" width="43.5703125" style="32" customWidth="1"/>
    <col min="3" max="3" width="22.140625" style="48" customWidth="1"/>
    <col min="4" max="4" width="19.42578125" style="48" customWidth="1"/>
    <col min="5" max="5" width="19.5703125" style="48" customWidth="1"/>
    <col min="6" max="6" width="15" style="31" bestFit="1" customWidth="1"/>
    <col min="7" max="7" width="20.140625" style="49" bestFit="1" customWidth="1"/>
    <col min="8" max="8" width="25.42578125" style="49" customWidth="1"/>
    <col min="9" max="9" width="15.85546875" style="32" customWidth="1"/>
    <col min="10" max="10" width="13.5703125" style="32" customWidth="1"/>
    <col min="11" max="11" width="12.28515625" style="32" customWidth="1"/>
    <col min="12" max="12" width="11.140625" style="32" customWidth="1"/>
    <col min="13" max="13" width="11.42578125" style="32" bestFit="1" customWidth="1"/>
    <col min="14" max="16384" width="9.140625" style="32"/>
  </cols>
  <sheetData>
    <row r="1" spans="2:9" ht="15">
      <c r="B1" s="29" t="str">
        <f>DocTitel</f>
        <v xml:space="preserve">, , </v>
      </c>
      <c r="E1" s="203" t="s">
        <v>29</v>
      </c>
      <c r="H1" s="22"/>
    </row>
    <row r="2" spans="2:9">
      <c r="G2" s="31"/>
      <c r="I2" s="49"/>
    </row>
    <row r="3" spans="2:9" ht="18">
      <c r="B3" s="184" t="s">
        <v>103</v>
      </c>
      <c r="C3" s="32"/>
      <c r="D3" s="32"/>
      <c r="E3" s="49"/>
      <c r="G3" s="50"/>
    </row>
    <row r="4" spans="2:9" ht="20.25">
      <c r="B4" s="19"/>
      <c r="C4" s="32"/>
      <c r="D4" s="32"/>
      <c r="E4" s="49"/>
      <c r="G4" s="50"/>
    </row>
    <row r="5" spans="2:9" ht="12.75" customHeight="1">
      <c r="B5" s="219" t="s">
        <v>54</v>
      </c>
      <c r="C5" s="219"/>
      <c r="D5" s="69"/>
      <c r="E5" s="49"/>
      <c r="G5" s="50"/>
    </row>
    <row r="6" spans="2:9" ht="23.25" customHeight="1">
      <c r="B6" s="219"/>
      <c r="C6" s="219"/>
      <c r="D6" s="69"/>
      <c r="E6" s="49"/>
      <c r="G6" s="50"/>
    </row>
    <row r="7" spans="2:9">
      <c r="B7" s="189" t="s">
        <v>53</v>
      </c>
      <c r="C7" s="188"/>
      <c r="D7" s="65"/>
      <c r="E7" s="65"/>
      <c r="G7" s="65"/>
      <c r="H7" s="65"/>
    </row>
    <row r="8" spans="2:9" ht="76.5">
      <c r="B8" s="186" t="s">
        <v>85</v>
      </c>
      <c r="C8" s="187" t="s">
        <v>99</v>
      </c>
      <c r="D8" s="65"/>
      <c r="E8" s="65"/>
      <c r="G8" s="65"/>
      <c r="H8" s="65"/>
    </row>
    <row r="9" spans="2:9">
      <c r="B9" s="53"/>
      <c r="C9" s="5"/>
      <c r="D9" s="32"/>
      <c r="E9" s="32"/>
      <c r="F9" s="32"/>
      <c r="G9" s="32"/>
      <c r="H9" s="32"/>
    </row>
    <row r="10" spans="2:9">
      <c r="B10" s="54"/>
      <c r="C10" s="5"/>
      <c r="D10" s="32"/>
      <c r="E10" s="32"/>
      <c r="F10" s="32"/>
      <c r="G10" s="32"/>
      <c r="H10" s="32"/>
    </row>
    <row r="11" spans="2:9">
      <c r="B11" s="54"/>
      <c r="C11" s="5"/>
      <c r="D11" s="32"/>
      <c r="E11" s="32"/>
      <c r="F11" s="32"/>
      <c r="G11" s="32"/>
      <c r="H11" s="32"/>
    </row>
    <row r="12" spans="2:9">
      <c r="B12" s="54"/>
      <c r="C12" s="5"/>
      <c r="D12" s="32"/>
      <c r="E12" s="32"/>
      <c r="F12" s="32"/>
      <c r="G12" s="32"/>
      <c r="H12" s="32"/>
    </row>
    <row r="13" spans="2:9">
      <c r="B13" s="54"/>
      <c r="C13" s="5"/>
      <c r="D13" s="32"/>
      <c r="E13" s="32"/>
      <c r="F13" s="32"/>
      <c r="G13" s="32"/>
      <c r="H13" s="32"/>
    </row>
    <row r="14" spans="2:9">
      <c r="B14" s="54"/>
      <c r="C14" s="5"/>
      <c r="D14" s="32"/>
      <c r="E14" s="32"/>
      <c r="F14" s="32"/>
      <c r="G14" s="32"/>
      <c r="H14" s="32"/>
    </row>
    <row r="15" spans="2:9">
      <c r="B15" s="54"/>
      <c r="C15" s="5"/>
      <c r="D15" s="32"/>
      <c r="E15" s="32"/>
      <c r="F15" s="32"/>
      <c r="G15" s="32"/>
      <c r="H15" s="32"/>
    </row>
    <row r="16" spans="2:9">
      <c r="B16" s="54"/>
      <c r="C16" s="5"/>
      <c r="D16" s="32"/>
      <c r="E16" s="32"/>
      <c r="F16" s="32"/>
      <c r="G16" s="32"/>
      <c r="H16" s="32"/>
    </row>
    <row r="17" spans="2:8">
      <c r="B17" s="54"/>
      <c r="C17" s="5"/>
      <c r="D17" s="32"/>
      <c r="E17" s="32"/>
      <c r="F17" s="32"/>
      <c r="G17" s="32"/>
      <c r="H17" s="32"/>
    </row>
    <row r="18" spans="2:8">
      <c r="B18" s="54"/>
      <c r="C18" s="5"/>
      <c r="D18" s="32"/>
      <c r="E18" s="32"/>
      <c r="F18" s="32"/>
      <c r="G18" s="32"/>
      <c r="H18" s="32"/>
    </row>
    <row r="19" spans="2:8">
      <c r="B19" s="54"/>
      <c r="C19" s="5"/>
      <c r="D19" s="32"/>
      <c r="E19" s="32"/>
      <c r="F19" s="32"/>
      <c r="G19" s="32"/>
      <c r="H19" s="32"/>
    </row>
    <row r="20" spans="2:8">
      <c r="B20" s="54"/>
      <c r="C20" s="5"/>
      <c r="D20" s="32"/>
      <c r="E20" s="32"/>
      <c r="F20" s="32"/>
      <c r="G20" s="32"/>
      <c r="H20" s="32"/>
    </row>
    <row r="21" spans="2:8">
      <c r="B21" s="54"/>
      <c r="C21" s="5"/>
      <c r="D21" s="32"/>
      <c r="E21" s="32"/>
      <c r="F21" s="32"/>
      <c r="G21" s="32"/>
      <c r="H21" s="32"/>
    </row>
    <row r="22" spans="2:8">
      <c r="B22" s="54"/>
      <c r="C22" s="5"/>
      <c r="D22" s="32"/>
      <c r="E22" s="32"/>
      <c r="F22" s="32"/>
      <c r="G22" s="32"/>
      <c r="H22" s="32"/>
    </row>
    <row r="23" spans="2:8">
      <c r="B23" s="54"/>
      <c r="C23" s="5"/>
      <c r="D23" s="32"/>
      <c r="E23" s="32"/>
      <c r="F23" s="32"/>
      <c r="G23" s="32"/>
      <c r="H23" s="32"/>
    </row>
    <row r="24" spans="2:8">
      <c r="B24" s="54"/>
      <c r="C24" s="5"/>
      <c r="D24" s="32"/>
      <c r="E24" s="32"/>
      <c r="F24" s="32"/>
      <c r="G24" s="32"/>
      <c r="H24" s="32"/>
    </row>
    <row r="25" spans="2:8">
      <c r="B25" s="54"/>
      <c r="C25" s="5"/>
      <c r="D25" s="32"/>
      <c r="E25" s="32"/>
      <c r="F25" s="32"/>
      <c r="G25" s="32"/>
      <c r="H25" s="32"/>
    </row>
    <row r="26" spans="2:8">
      <c r="B26" s="54"/>
      <c r="C26" s="5"/>
      <c r="D26" s="32"/>
      <c r="E26" s="32"/>
      <c r="F26" s="32"/>
      <c r="G26" s="32"/>
      <c r="H26" s="32"/>
    </row>
    <row r="27" spans="2:8">
      <c r="B27" s="54"/>
      <c r="C27" s="5"/>
      <c r="D27" s="32"/>
      <c r="E27" s="32"/>
      <c r="F27" s="32"/>
      <c r="G27" s="32"/>
      <c r="H27" s="32"/>
    </row>
    <row r="28" spans="2:8">
      <c r="B28" s="55"/>
      <c r="C28" s="5"/>
      <c r="D28" s="32"/>
      <c r="E28" s="32"/>
      <c r="F28" s="32"/>
      <c r="G28" s="32"/>
      <c r="H28" s="32"/>
    </row>
    <row r="29" spans="2:8">
      <c r="B29" s="54"/>
      <c r="C29" s="5"/>
      <c r="D29" s="32"/>
      <c r="E29" s="32"/>
      <c r="F29" s="32"/>
      <c r="G29" s="32"/>
      <c r="H29" s="32"/>
    </row>
    <row r="30" spans="2:8">
      <c r="B30" s="54"/>
      <c r="C30" s="5"/>
      <c r="D30" s="32"/>
      <c r="E30" s="32"/>
      <c r="F30" s="32"/>
      <c r="G30" s="32"/>
      <c r="H30" s="32"/>
    </row>
    <row r="31" spans="2:8">
      <c r="B31" s="54"/>
      <c r="C31" s="5"/>
      <c r="D31" s="32"/>
      <c r="E31" s="32"/>
      <c r="F31" s="32"/>
      <c r="G31" s="32"/>
      <c r="H31" s="32"/>
    </row>
    <row r="32" spans="2:8">
      <c r="B32" s="55"/>
      <c r="C32" s="5"/>
      <c r="D32" s="32"/>
      <c r="E32" s="32"/>
      <c r="F32" s="32"/>
      <c r="G32" s="32"/>
      <c r="H32" s="32"/>
    </row>
    <row r="33" spans="2:8">
      <c r="B33" s="54"/>
      <c r="C33" s="5"/>
      <c r="D33" s="32"/>
      <c r="E33" s="32"/>
      <c r="F33" s="32"/>
      <c r="G33" s="32"/>
      <c r="H33" s="32"/>
    </row>
    <row r="34" spans="2:8">
      <c r="B34" s="55"/>
      <c r="C34" s="5"/>
      <c r="D34" s="32"/>
      <c r="E34" s="32"/>
      <c r="F34" s="32"/>
      <c r="G34" s="32"/>
      <c r="H34" s="32"/>
    </row>
    <row r="35" spans="2:8">
      <c r="B35" s="54"/>
      <c r="C35" s="5"/>
      <c r="D35" s="32"/>
      <c r="E35" s="32"/>
      <c r="F35" s="32"/>
      <c r="G35" s="32"/>
      <c r="H35" s="32"/>
    </row>
    <row r="36" spans="2:8">
      <c r="B36" s="55"/>
      <c r="C36" s="5"/>
      <c r="D36" s="32"/>
      <c r="E36" s="32"/>
      <c r="F36" s="32"/>
      <c r="G36" s="32"/>
      <c r="H36" s="32"/>
    </row>
    <row r="37" spans="2:8">
      <c r="B37" s="54"/>
      <c r="C37" s="5"/>
      <c r="D37" s="32"/>
      <c r="E37" s="32"/>
      <c r="F37" s="32"/>
      <c r="G37" s="32"/>
      <c r="H37" s="32"/>
    </row>
    <row r="38" spans="2:8">
      <c r="B38" s="55"/>
      <c r="C38" s="5"/>
      <c r="D38" s="32"/>
      <c r="E38" s="32"/>
      <c r="F38" s="32"/>
      <c r="G38" s="32"/>
      <c r="H38" s="32"/>
    </row>
    <row r="39" spans="2:8">
      <c r="B39" s="142" t="s">
        <v>86</v>
      </c>
      <c r="C39" s="155" t="e">
        <f>AVERAGE(C9:C38)</f>
        <v>#DIV/0!</v>
      </c>
      <c r="D39" s="32"/>
      <c r="E39" s="32"/>
      <c r="F39" s="32"/>
      <c r="G39" s="32"/>
      <c r="H39" s="37"/>
    </row>
    <row r="40" spans="2:8">
      <c r="C40" s="49"/>
      <c r="D40" s="32"/>
      <c r="E40" s="32"/>
      <c r="F40" s="32"/>
      <c r="G40" s="32"/>
      <c r="H40" s="32"/>
    </row>
    <row r="41" spans="2:8" ht="48.75" customHeight="1">
      <c r="B41" s="154" t="s">
        <v>68</v>
      </c>
      <c r="C41" s="182"/>
      <c r="D41" s="32"/>
      <c r="E41" s="32"/>
      <c r="F41" s="32"/>
      <c r="G41" s="32"/>
      <c r="H41" s="32"/>
    </row>
    <row r="42" spans="2:8">
      <c r="C42" s="32"/>
      <c r="D42" s="32"/>
      <c r="E42" s="32"/>
      <c r="F42" s="32"/>
      <c r="G42" s="32"/>
      <c r="H42" s="32"/>
    </row>
    <row r="43" spans="2:8" ht="13.5" thickBot="1">
      <c r="C43" s="49"/>
      <c r="D43" s="32"/>
      <c r="E43" s="32"/>
      <c r="F43" s="32"/>
      <c r="G43" s="32"/>
      <c r="H43" s="32"/>
    </row>
    <row r="44" spans="2:8" ht="23.25" customHeight="1">
      <c r="B44" s="91" t="s">
        <v>56</v>
      </c>
      <c r="C44" s="92"/>
      <c r="D44" s="32"/>
      <c r="E44" s="32"/>
      <c r="F44" s="32"/>
      <c r="G44" s="32"/>
      <c r="H44" s="32"/>
    </row>
    <row r="45" spans="2:8" ht="9.75" customHeight="1">
      <c r="B45" s="93"/>
      <c r="C45" s="94"/>
      <c r="D45" s="32"/>
      <c r="E45" s="32"/>
      <c r="F45" s="32"/>
      <c r="G45" s="32"/>
      <c r="H45" s="32"/>
    </row>
    <row r="46" spans="2:8">
      <c r="B46" s="233" t="s">
        <v>87</v>
      </c>
      <c r="C46" s="229" t="e">
        <f>C39</f>
        <v>#DIV/0!</v>
      </c>
      <c r="D46" s="32"/>
      <c r="E46" s="32"/>
      <c r="F46" s="32"/>
      <c r="G46" s="32"/>
      <c r="H46" s="32"/>
    </row>
    <row r="47" spans="2:8">
      <c r="B47" s="234"/>
      <c r="C47" s="230"/>
      <c r="D47" s="32"/>
      <c r="E47" s="32"/>
      <c r="F47" s="32"/>
      <c r="G47" s="32"/>
      <c r="H47" s="32"/>
    </row>
    <row r="48" spans="2:8" ht="6" customHeight="1">
      <c r="B48" s="95"/>
      <c r="C48" s="96"/>
      <c r="D48" s="32"/>
      <c r="E48" s="32"/>
      <c r="F48" s="32"/>
      <c r="G48" s="32"/>
      <c r="H48" s="32"/>
    </row>
    <row r="49" spans="2:8">
      <c r="B49" s="233" t="s">
        <v>57</v>
      </c>
      <c r="C49" s="231">
        <f>C41</f>
        <v>0</v>
      </c>
      <c r="D49" s="32"/>
      <c r="E49" s="32"/>
      <c r="F49" s="32"/>
      <c r="G49" s="32"/>
      <c r="H49" s="32"/>
    </row>
    <row r="50" spans="2:8">
      <c r="B50" s="234"/>
      <c r="C50" s="232"/>
      <c r="D50" s="32"/>
      <c r="E50" s="32"/>
      <c r="F50" s="32"/>
      <c r="G50" s="32"/>
      <c r="H50" s="32"/>
    </row>
    <row r="51" spans="2:8" ht="13.5" thickBot="1">
      <c r="B51" s="97"/>
      <c r="C51" s="98"/>
      <c r="D51" s="32"/>
      <c r="E51" s="32"/>
      <c r="F51" s="32"/>
      <c r="G51" s="32"/>
      <c r="H51" s="32"/>
    </row>
    <row r="52" spans="2:8">
      <c r="D52" s="31"/>
      <c r="E52" s="49"/>
      <c r="F52" s="49"/>
      <c r="G52" s="32"/>
      <c r="H52" s="32"/>
    </row>
    <row r="53" spans="2:8">
      <c r="D53" s="62"/>
      <c r="E53" s="49"/>
      <c r="F53" s="49"/>
      <c r="G53" s="32"/>
      <c r="H53" s="32"/>
    </row>
  </sheetData>
  <sheetProtection sheet="1" objects="1" scenarios="1" formatColumns="0" formatRows="0" selectLockedCells="1"/>
  <mergeCells count="5">
    <mergeCell ref="C46:C47"/>
    <mergeCell ref="B5:C6"/>
    <mergeCell ref="C49:C50"/>
    <mergeCell ref="B46:B47"/>
    <mergeCell ref="B49:B50"/>
  </mergeCells>
  <hyperlinks>
    <hyperlink ref="E1" location="Översikt!A1" display="Åter till översikten"/>
  </hyperlinks>
  <pageMargins left="0.23622047244094491" right="0.23622047244094491" top="0.74803149606299213" bottom="0.74803149606299213" header="0.31496062992125984" footer="0.31496062992125984"/>
  <pageSetup paperSize="9" scale="95" orientation="portrait" cellComments="atEnd" r:id="rId1"/>
  <headerFooter>
    <oddHeader>&amp;F</oddHeader>
    <oddFooter>Sida &amp;P av &amp;N</oddFooter>
  </headerFooter>
  <rowBreaks count="1" manualBreakCount="1">
    <brk id="52" max="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M87"/>
  <sheetViews>
    <sheetView showGridLines="0" zoomScale="90" zoomScaleNormal="90" workbookViewId="0">
      <selection activeCell="C6" sqref="C6"/>
    </sheetView>
  </sheetViews>
  <sheetFormatPr defaultRowHeight="12.75"/>
  <cols>
    <col min="1" max="1" width="4" style="32" bestFit="1" customWidth="1"/>
    <col min="2" max="2" width="48.28515625" style="32" customWidth="1"/>
    <col min="3" max="3" width="17.5703125" style="32" customWidth="1"/>
    <col min="4" max="5" width="13.42578125" style="48" customWidth="1"/>
    <col min="6" max="7" width="13.42578125" style="49" customWidth="1"/>
    <col min="8" max="8" width="15" style="32" customWidth="1"/>
    <col min="9" max="16384" width="9.140625" style="32"/>
  </cols>
  <sheetData>
    <row r="1" spans="1:9" ht="20.25">
      <c r="A1" s="19"/>
      <c r="B1" s="192" t="str">
        <f>DocTitel</f>
        <v xml:space="preserve">, , </v>
      </c>
      <c r="H1" s="203" t="s">
        <v>29</v>
      </c>
    </row>
    <row r="2" spans="1:9" ht="15">
      <c r="B2" s="29"/>
    </row>
    <row r="3" spans="1:9" ht="18">
      <c r="B3" s="190" t="s">
        <v>104</v>
      </c>
      <c r="C3" s="35"/>
      <c r="D3" s="35"/>
      <c r="E3" s="35"/>
      <c r="F3" s="35"/>
      <c r="G3" s="35"/>
      <c r="H3" s="35"/>
      <c r="I3" s="35"/>
    </row>
    <row r="4" spans="1:9" ht="129" customHeight="1">
      <c r="B4" s="235" t="s">
        <v>132</v>
      </c>
      <c r="C4" s="235"/>
      <c r="D4" s="235"/>
      <c r="E4" s="235"/>
      <c r="F4" s="235"/>
      <c r="G4" s="235"/>
      <c r="H4" s="35"/>
      <c r="I4" s="35"/>
    </row>
    <row r="5" spans="1:9" s="17" customFormat="1">
      <c r="B5" s="156" t="s">
        <v>2</v>
      </c>
      <c r="C5" s="157" t="s">
        <v>72</v>
      </c>
      <c r="D5" s="251" t="s">
        <v>4</v>
      </c>
      <c r="E5" s="252"/>
      <c r="F5" s="252"/>
      <c r="G5" s="253"/>
    </row>
    <row r="6" spans="1:9" ht="90.75" customHeight="1">
      <c r="B6" s="196" t="s">
        <v>106</v>
      </c>
      <c r="C6" s="9"/>
      <c r="D6" s="248" t="s">
        <v>117</v>
      </c>
      <c r="E6" s="249"/>
      <c r="F6" s="249"/>
      <c r="G6" s="250"/>
    </row>
    <row r="7" spans="1:9" ht="70.5" customHeight="1">
      <c r="B7" s="197" t="s">
        <v>107</v>
      </c>
      <c r="C7" s="9"/>
      <c r="D7" s="248" t="s">
        <v>42</v>
      </c>
      <c r="E7" s="254"/>
      <c r="F7" s="254"/>
      <c r="G7" s="255"/>
    </row>
    <row r="8" spans="1:9" ht="30" customHeight="1">
      <c r="B8" s="197" t="s">
        <v>108</v>
      </c>
      <c r="C8" s="9"/>
      <c r="D8" s="248" t="s">
        <v>38</v>
      </c>
      <c r="E8" s="249"/>
      <c r="F8" s="249"/>
      <c r="G8" s="250"/>
    </row>
    <row r="9" spans="1:9" ht="45.75" customHeight="1">
      <c r="B9" s="197" t="s">
        <v>109</v>
      </c>
      <c r="C9" s="9"/>
      <c r="D9" s="248" t="s">
        <v>116</v>
      </c>
      <c r="E9" s="249"/>
      <c r="F9" s="249"/>
      <c r="G9" s="250"/>
    </row>
    <row r="10" spans="1:9" ht="30" customHeight="1">
      <c r="B10" s="197" t="s">
        <v>125</v>
      </c>
      <c r="C10" s="9"/>
      <c r="D10" s="248" t="s">
        <v>32</v>
      </c>
      <c r="E10" s="256"/>
      <c r="F10" s="256"/>
      <c r="G10" s="257"/>
    </row>
    <row r="11" spans="1:9" ht="24.75" customHeight="1">
      <c r="B11" s="197" t="s">
        <v>110</v>
      </c>
      <c r="C11" s="9"/>
      <c r="D11" s="248" t="s">
        <v>31</v>
      </c>
      <c r="E11" s="249"/>
      <c r="F11" s="249"/>
      <c r="G11" s="250"/>
    </row>
    <row r="12" spans="1:9" ht="54" customHeight="1">
      <c r="B12" s="197" t="s">
        <v>124</v>
      </c>
      <c r="C12" s="9"/>
      <c r="D12" s="248" t="s">
        <v>133</v>
      </c>
      <c r="E12" s="249"/>
      <c r="F12" s="249"/>
      <c r="G12" s="250"/>
    </row>
    <row r="13" spans="1:9" ht="30" customHeight="1">
      <c r="B13" s="197" t="s">
        <v>111</v>
      </c>
      <c r="C13" s="9"/>
      <c r="D13" s="248" t="s">
        <v>33</v>
      </c>
      <c r="E13" s="249"/>
      <c r="F13" s="249"/>
      <c r="G13" s="250"/>
    </row>
    <row r="14" spans="1:9" ht="30" customHeight="1">
      <c r="B14" s="197" t="s">
        <v>112</v>
      </c>
      <c r="C14" s="9"/>
      <c r="D14" s="248" t="s">
        <v>134</v>
      </c>
      <c r="E14" s="249"/>
      <c r="F14" s="249"/>
      <c r="G14" s="250"/>
    </row>
    <row r="15" spans="1:9" ht="30" customHeight="1">
      <c r="B15" s="197" t="s">
        <v>114</v>
      </c>
      <c r="C15" s="9"/>
      <c r="D15" s="248" t="s">
        <v>34</v>
      </c>
      <c r="E15" s="249"/>
      <c r="F15" s="249"/>
      <c r="G15" s="250"/>
    </row>
    <row r="16" spans="1:9" ht="40.5" customHeight="1">
      <c r="B16" s="197" t="s">
        <v>113</v>
      </c>
      <c r="C16" s="9"/>
      <c r="D16" s="248" t="s">
        <v>35</v>
      </c>
      <c r="E16" s="249"/>
      <c r="F16" s="249"/>
      <c r="G16" s="250"/>
    </row>
    <row r="17" spans="2:9" ht="30" customHeight="1">
      <c r="B17" s="197" t="s">
        <v>135</v>
      </c>
      <c r="C17" s="9"/>
      <c r="D17" s="248" t="s">
        <v>37</v>
      </c>
      <c r="E17" s="249"/>
      <c r="F17" s="249"/>
      <c r="G17" s="250"/>
    </row>
    <row r="18" spans="2:9" ht="30" customHeight="1">
      <c r="B18" s="197" t="s">
        <v>115</v>
      </c>
      <c r="C18" s="9"/>
      <c r="D18" s="248" t="s">
        <v>36</v>
      </c>
      <c r="E18" s="249"/>
      <c r="F18" s="249"/>
      <c r="G18" s="250"/>
    </row>
    <row r="19" spans="2:9">
      <c r="B19" s="12"/>
      <c r="C19" s="9"/>
      <c r="D19" s="245"/>
      <c r="E19" s="258"/>
      <c r="F19" s="258"/>
      <c r="G19" s="259"/>
    </row>
    <row r="20" spans="2:9">
      <c r="B20" s="57"/>
      <c r="C20" s="9"/>
      <c r="D20" s="245"/>
      <c r="E20" s="246"/>
      <c r="F20" s="246"/>
      <c r="G20" s="247"/>
    </row>
    <row r="21" spans="2:9">
      <c r="B21" s="57"/>
      <c r="C21" s="9"/>
      <c r="D21" s="245"/>
      <c r="E21" s="246"/>
      <c r="F21" s="246"/>
      <c r="G21" s="247"/>
    </row>
    <row r="22" spans="2:9">
      <c r="B22" s="57"/>
      <c r="C22" s="9"/>
      <c r="D22" s="245"/>
      <c r="E22" s="246"/>
      <c r="F22" s="246"/>
      <c r="G22" s="247"/>
    </row>
    <row r="23" spans="2:9">
      <c r="B23" s="10"/>
      <c r="C23" s="9"/>
      <c r="D23" s="245"/>
      <c r="E23" s="246"/>
      <c r="F23" s="246"/>
      <c r="G23" s="247"/>
    </row>
    <row r="24" spans="2:9">
      <c r="B24" s="10"/>
      <c r="C24" s="9"/>
      <c r="D24" s="245"/>
      <c r="E24" s="246"/>
      <c r="F24" s="246"/>
      <c r="G24" s="247"/>
    </row>
    <row r="25" spans="2:9">
      <c r="B25" s="10"/>
      <c r="C25" s="9"/>
      <c r="D25" s="245"/>
      <c r="E25" s="246"/>
      <c r="F25" s="246"/>
      <c r="G25" s="247"/>
    </row>
    <row r="26" spans="2:9">
      <c r="B26" s="57"/>
      <c r="C26" s="9"/>
      <c r="D26" s="245"/>
      <c r="E26" s="246"/>
      <c r="F26" s="246"/>
      <c r="G26" s="247"/>
    </row>
    <row r="27" spans="2:9">
      <c r="B27" s="52" t="s">
        <v>12</v>
      </c>
      <c r="C27" s="158">
        <f>SUM(C5:C26)</f>
        <v>0</v>
      </c>
      <c r="D27" s="32"/>
      <c r="E27" s="32"/>
      <c r="F27" s="32"/>
      <c r="G27" s="32"/>
    </row>
    <row r="28" spans="2:9">
      <c r="D28" s="32"/>
      <c r="E28" s="32"/>
      <c r="F28" s="32"/>
      <c r="G28" s="32"/>
    </row>
    <row r="29" spans="2:9">
      <c r="D29" s="32"/>
      <c r="E29" s="32"/>
      <c r="F29" s="32"/>
      <c r="G29" s="32"/>
    </row>
    <row r="30" spans="2:9" ht="27.75" customHeight="1">
      <c r="B30" s="195" t="s">
        <v>126</v>
      </c>
      <c r="C30" s="159">
        <f>C27</f>
        <v>0</v>
      </c>
      <c r="D30" s="239" t="s">
        <v>127</v>
      </c>
      <c r="E30" s="240"/>
      <c r="F30" s="240"/>
      <c r="G30" s="241"/>
    </row>
    <row r="31" spans="2:9" s="171" customFormat="1" ht="14.25" customHeight="1">
      <c r="B31" s="163" t="s">
        <v>16</v>
      </c>
      <c r="C31" s="193">
        <f>'Lönekostnad och årsarbetskraft'!C41</f>
        <v>0</v>
      </c>
      <c r="D31" s="260" t="s">
        <v>15</v>
      </c>
      <c r="E31" s="261"/>
      <c r="F31" s="261"/>
      <c r="G31" s="262"/>
      <c r="I31" s="73"/>
    </row>
    <row r="32" spans="2:9" ht="27" customHeight="1">
      <c r="B32" s="195" t="s">
        <v>128</v>
      </c>
      <c r="C32" s="160" t="e">
        <f>C30/C31</f>
        <v>#DIV/0!</v>
      </c>
      <c r="D32" s="242" t="s">
        <v>74</v>
      </c>
      <c r="E32" s="243"/>
      <c r="F32" s="243"/>
      <c r="G32" s="244"/>
    </row>
    <row r="33" spans="2:13">
      <c r="D33" s="32"/>
      <c r="E33" s="32"/>
      <c r="F33" s="32"/>
      <c r="G33" s="32"/>
      <c r="I33" s="73"/>
      <c r="J33" s="73"/>
      <c r="K33" s="73"/>
      <c r="L33" s="73"/>
      <c r="M33" s="73"/>
    </row>
    <row r="34" spans="2:13">
      <c r="D34" s="32"/>
      <c r="E34" s="32"/>
      <c r="F34" s="32"/>
      <c r="G34" s="32"/>
      <c r="I34" s="73"/>
      <c r="J34" s="73"/>
      <c r="K34" s="73"/>
      <c r="L34" s="73"/>
      <c r="M34" s="73"/>
    </row>
    <row r="35" spans="2:13" ht="15.75">
      <c r="B35" s="35" t="s">
        <v>18</v>
      </c>
      <c r="D35" s="32"/>
      <c r="E35" s="32"/>
      <c r="F35" s="32"/>
      <c r="G35" s="32"/>
      <c r="I35" s="73"/>
      <c r="J35" s="73"/>
      <c r="K35" s="73"/>
      <c r="L35" s="73"/>
      <c r="M35" s="73"/>
    </row>
    <row r="36" spans="2:13" ht="63.75" customHeight="1">
      <c r="B36" s="235" t="s">
        <v>129</v>
      </c>
      <c r="C36" s="235" t="s">
        <v>28</v>
      </c>
      <c r="D36" s="235"/>
      <c r="E36" s="235"/>
      <c r="F36" s="235"/>
      <c r="G36" s="235"/>
      <c r="I36" s="73"/>
      <c r="J36" s="73"/>
      <c r="K36" s="73"/>
      <c r="L36" s="73"/>
      <c r="M36" s="73"/>
    </row>
    <row r="37" spans="2:13" ht="24.75" customHeight="1">
      <c r="B37" s="161" t="s">
        <v>18</v>
      </c>
      <c r="C37" s="162" t="s">
        <v>72</v>
      </c>
      <c r="D37" s="32"/>
      <c r="F37" s="32"/>
      <c r="G37" s="32"/>
      <c r="I37" s="37"/>
    </row>
    <row r="38" spans="2:13">
      <c r="B38" s="1" t="s">
        <v>136</v>
      </c>
      <c r="C38" s="5"/>
      <c r="D38" s="32"/>
      <c r="F38" s="32"/>
      <c r="G38" s="32"/>
    </row>
    <row r="39" spans="2:13">
      <c r="B39" s="1"/>
      <c r="C39" s="5"/>
      <c r="D39" s="32"/>
      <c r="F39" s="32"/>
      <c r="G39" s="32"/>
      <c r="I39" s="37"/>
    </row>
    <row r="40" spans="2:13">
      <c r="B40" s="1"/>
      <c r="C40" s="5"/>
      <c r="D40" s="32"/>
      <c r="E40" s="32"/>
      <c r="F40" s="32"/>
      <c r="G40" s="32"/>
    </row>
    <row r="41" spans="2:13">
      <c r="B41" s="1"/>
      <c r="C41" s="5"/>
      <c r="D41" s="32"/>
      <c r="E41" s="32"/>
      <c r="F41" s="32"/>
      <c r="G41" s="32"/>
    </row>
    <row r="42" spans="2:13">
      <c r="B42" s="1"/>
      <c r="C42" s="5"/>
      <c r="D42" s="32"/>
      <c r="E42" s="32"/>
      <c r="F42" s="32"/>
      <c r="G42" s="32"/>
    </row>
    <row r="43" spans="2:13">
      <c r="B43" s="1"/>
      <c r="C43" s="5"/>
      <c r="D43" s="32"/>
      <c r="E43" s="32"/>
      <c r="F43" s="32"/>
      <c r="G43" s="32"/>
    </row>
    <row r="44" spans="2:13">
      <c r="B44" s="1"/>
      <c r="C44" s="5"/>
      <c r="D44" s="49"/>
      <c r="E44" s="49"/>
      <c r="F44" s="32"/>
      <c r="G44" s="32"/>
    </row>
    <row r="45" spans="2:13">
      <c r="B45" s="1"/>
      <c r="C45" s="5"/>
      <c r="D45" s="49"/>
      <c r="E45" s="49"/>
      <c r="F45" s="32"/>
      <c r="G45" s="32"/>
    </row>
    <row r="46" spans="2:13">
      <c r="B46" s="1"/>
      <c r="C46" s="6"/>
      <c r="D46" s="49"/>
      <c r="E46" s="49"/>
      <c r="F46" s="32"/>
      <c r="G46" s="32"/>
    </row>
    <row r="47" spans="2:13">
      <c r="B47" s="52" t="s">
        <v>12</v>
      </c>
      <c r="C47" s="158">
        <f>SUM(C37:C46)</f>
        <v>0</v>
      </c>
      <c r="D47" s="49"/>
      <c r="E47" s="49"/>
      <c r="F47" s="32"/>
      <c r="G47" s="32"/>
    </row>
    <row r="48" spans="2:13">
      <c r="D48" s="49"/>
      <c r="E48" s="49"/>
      <c r="F48" s="32"/>
      <c r="G48" s="32"/>
    </row>
    <row r="49" spans="2:13">
      <c r="D49" s="51"/>
      <c r="E49" s="51"/>
    </row>
    <row r="50" spans="2:13" ht="15.75" customHeight="1">
      <c r="B50" s="163" t="s">
        <v>20</v>
      </c>
      <c r="C50" s="164">
        <f>C47</f>
        <v>0</v>
      </c>
      <c r="D50" s="260" t="s">
        <v>19</v>
      </c>
      <c r="E50" s="261"/>
      <c r="F50" s="261"/>
      <c r="G50" s="262"/>
    </row>
    <row r="51" spans="2:13" ht="13.5" customHeight="1">
      <c r="B51" s="163" t="s">
        <v>16</v>
      </c>
      <c r="C51" s="165">
        <f>'Lönekostnad och årsarbetskraft'!C41</f>
        <v>0</v>
      </c>
      <c r="D51" s="242" t="s">
        <v>15</v>
      </c>
      <c r="E51" s="243"/>
      <c r="F51" s="243"/>
      <c r="G51" s="244"/>
      <c r="I51" s="73"/>
      <c r="J51" s="73"/>
      <c r="K51" s="73"/>
      <c r="L51" s="73"/>
      <c r="M51" s="73"/>
    </row>
    <row r="52" spans="2:13" ht="29.25" customHeight="1">
      <c r="B52" s="163" t="s">
        <v>64</v>
      </c>
      <c r="C52" s="166" t="e">
        <f>C50/C51</f>
        <v>#DIV/0!</v>
      </c>
      <c r="D52" s="236" t="s">
        <v>66</v>
      </c>
      <c r="E52" s="237"/>
      <c r="F52" s="237"/>
      <c r="G52" s="238"/>
    </row>
    <row r="53" spans="2:13">
      <c r="D53" s="32"/>
      <c r="E53" s="32"/>
      <c r="F53" s="32"/>
      <c r="G53" s="32"/>
    </row>
    <row r="54" spans="2:13">
      <c r="D54" s="32"/>
      <c r="E54" s="32"/>
      <c r="F54" s="32"/>
      <c r="G54" s="32"/>
    </row>
    <row r="55" spans="2:13" ht="25.5">
      <c r="B55" s="161" t="s">
        <v>17</v>
      </c>
      <c r="C55" s="167">
        <f>C30</f>
        <v>0</v>
      </c>
      <c r="D55" s="236" t="s">
        <v>90</v>
      </c>
      <c r="E55" s="237"/>
      <c r="F55" s="237"/>
      <c r="G55" s="238"/>
      <c r="I55" s="73"/>
      <c r="J55" s="73"/>
      <c r="K55" s="73"/>
      <c r="L55" s="73"/>
      <c r="M55" s="73"/>
    </row>
    <row r="56" spans="2:13" ht="15.75" customHeight="1">
      <c r="B56" s="163" t="s">
        <v>20</v>
      </c>
      <c r="C56" s="168">
        <f>C47</f>
        <v>0</v>
      </c>
      <c r="D56" s="260" t="s">
        <v>19</v>
      </c>
      <c r="E56" s="261"/>
      <c r="F56" s="261"/>
      <c r="G56" s="262"/>
    </row>
    <row r="57" spans="2:13" ht="29.25" customHeight="1">
      <c r="B57" s="71" t="s">
        <v>75</v>
      </c>
      <c r="C57" s="169">
        <f>C55+C56</f>
        <v>0</v>
      </c>
      <c r="D57" s="32"/>
      <c r="E57" s="32"/>
      <c r="F57" s="32"/>
      <c r="G57" s="32"/>
    </row>
    <row r="58" spans="2:13" ht="8.25" customHeight="1">
      <c r="D58" s="32"/>
      <c r="E58" s="32"/>
      <c r="F58" s="32"/>
      <c r="G58" s="32"/>
    </row>
    <row r="59" spans="2:13">
      <c r="B59" s="72" t="s">
        <v>67</v>
      </c>
      <c r="C59" s="164" t="e">
        <f>C32+C52</f>
        <v>#DIV/0!</v>
      </c>
      <c r="D59" s="32"/>
      <c r="E59" s="32"/>
      <c r="F59" s="32"/>
      <c r="G59" s="32"/>
    </row>
    <row r="60" spans="2:13">
      <c r="B60" s="52"/>
      <c r="D60" s="32"/>
      <c r="E60" s="32"/>
      <c r="F60" s="32"/>
      <c r="G60" s="32"/>
    </row>
    <row r="61" spans="2:13" ht="13.5" thickBot="1">
      <c r="D61" s="32"/>
      <c r="E61" s="32"/>
      <c r="F61" s="32"/>
      <c r="G61" s="32"/>
    </row>
    <row r="62" spans="2:13" ht="25.5">
      <c r="B62" s="99" t="s">
        <v>63</v>
      </c>
      <c r="C62" s="100"/>
      <c r="D62" s="32"/>
      <c r="E62" s="32"/>
      <c r="F62" s="32"/>
      <c r="G62" s="32"/>
    </row>
    <row r="63" spans="2:13" ht="12.75" customHeight="1">
      <c r="B63" s="265" t="s">
        <v>65</v>
      </c>
      <c r="C63" s="263" t="e">
        <f>C32</f>
        <v>#DIV/0!</v>
      </c>
      <c r="D63" s="37"/>
      <c r="E63" s="37"/>
      <c r="F63" s="37"/>
      <c r="G63" s="37"/>
      <c r="H63" s="37"/>
    </row>
    <row r="64" spans="2:13" ht="12.75" customHeight="1">
      <c r="B64" s="266"/>
      <c r="C64" s="264"/>
      <c r="D64" s="37"/>
      <c r="E64" s="37"/>
      <c r="F64" s="37"/>
      <c r="G64" s="37"/>
      <c r="H64" s="37"/>
    </row>
    <row r="65" spans="1:8" ht="12.75" customHeight="1">
      <c r="B65" s="101"/>
      <c r="C65" s="96"/>
      <c r="D65" s="37"/>
      <c r="E65" s="37"/>
      <c r="F65" s="37"/>
      <c r="G65" s="37"/>
      <c r="H65" s="37"/>
    </row>
    <row r="66" spans="1:8" ht="12.75" customHeight="1">
      <c r="B66" s="265" t="s">
        <v>64</v>
      </c>
      <c r="C66" s="263" t="e">
        <f>C52</f>
        <v>#DIV/0!</v>
      </c>
      <c r="D66" s="37"/>
      <c r="E66" s="37"/>
      <c r="F66" s="37"/>
      <c r="G66" s="37"/>
      <c r="H66" s="37"/>
    </row>
    <row r="67" spans="1:8" ht="12.75" customHeight="1">
      <c r="B67" s="266"/>
      <c r="C67" s="264"/>
      <c r="D67" s="37"/>
      <c r="E67" s="37"/>
      <c r="F67" s="37"/>
      <c r="G67" s="37"/>
      <c r="H67" s="37"/>
    </row>
    <row r="68" spans="1:8" ht="12.75" customHeight="1" thickBot="1">
      <c r="B68" s="102"/>
      <c r="C68" s="103"/>
      <c r="D68" s="37"/>
      <c r="E68" s="37"/>
      <c r="F68" s="37"/>
      <c r="G68" s="37"/>
      <c r="H68" s="37"/>
    </row>
    <row r="69" spans="1:8" ht="12.75" customHeight="1">
      <c r="D69" s="49"/>
      <c r="E69" s="49"/>
      <c r="F69" s="32"/>
      <c r="G69" s="32"/>
      <c r="H69" s="37"/>
    </row>
    <row r="70" spans="1:8" ht="12.75" customHeight="1">
      <c r="D70" s="49"/>
      <c r="E70" s="49"/>
      <c r="F70" s="32"/>
      <c r="G70" s="32"/>
      <c r="H70" s="37"/>
    </row>
    <row r="71" spans="1:8" s="45" customFormat="1">
      <c r="B71" s="32"/>
      <c r="C71" s="32"/>
      <c r="D71" s="48"/>
      <c r="E71" s="48"/>
      <c r="F71" s="49"/>
      <c r="G71" s="49"/>
      <c r="H71" s="37"/>
    </row>
    <row r="72" spans="1:8" ht="14.45" customHeight="1">
      <c r="H72" s="37"/>
    </row>
    <row r="73" spans="1:8" ht="14.45" customHeight="1"/>
    <row r="74" spans="1:8" ht="14.45" customHeight="1">
      <c r="D74" s="32"/>
      <c r="E74" s="32"/>
      <c r="F74" s="32"/>
      <c r="G74" s="32"/>
    </row>
    <row r="75" spans="1:8" ht="14.45" customHeight="1">
      <c r="A75" s="37"/>
      <c r="D75" s="32"/>
      <c r="E75" s="32"/>
      <c r="F75" s="32"/>
      <c r="G75" s="32"/>
      <c r="H75" s="37"/>
    </row>
    <row r="76" spans="1:8" ht="14.45" customHeight="1">
      <c r="A76" s="37"/>
      <c r="D76" s="32"/>
      <c r="E76" s="32"/>
      <c r="F76" s="32"/>
      <c r="G76" s="32"/>
      <c r="H76" s="37"/>
    </row>
    <row r="77" spans="1:8" ht="14.45" customHeight="1">
      <c r="A77" s="37"/>
      <c r="D77" s="32"/>
      <c r="E77" s="32"/>
      <c r="F77" s="32"/>
      <c r="G77" s="32"/>
      <c r="H77" s="37"/>
    </row>
    <row r="78" spans="1:8" ht="12.75" customHeight="1">
      <c r="D78" s="32"/>
      <c r="E78" s="32"/>
      <c r="F78" s="32"/>
      <c r="G78" s="32"/>
      <c r="H78" s="37"/>
    </row>
    <row r="79" spans="1:8" ht="12.75" customHeight="1">
      <c r="D79" s="32"/>
      <c r="E79" s="32"/>
      <c r="F79" s="32"/>
      <c r="G79" s="32"/>
      <c r="H79" s="37"/>
    </row>
    <row r="82" spans="4:7">
      <c r="D82" s="32"/>
      <c r="E82" s="32"/>
      <c r="F82" s="32"/>
      <c r="G82" s="32"/>
    </row>
    <row r="87" spans="4:7" ht="12.75" customHeight="1"/>
  </sheetData>
  <sheetProtection sheet="1" objects="1" scenarios="1" formatColumns="0" formatRows="0" selectLockedCells="1"/>
  <mergeCells count="36">
    <mergeCell ref="C63:C64"/>
    <mergeCell ref="B63:B64"/>
    <mergeCell ref="B66:B67"/>
    <mergeCell ref="C66:C67"/>
    <mergeCell ref="D52:G52"/>
    <mergeCell ref="D56:G56"/>
    <mergeCell ref="D17:G17"/>
    <mergeCell ref="D18:G18"/>
    <mergeCell ref="D26:G26"/>
    <mergeCell ref="D51:G51"/>
    <mergeCell ref="D25:G25"/>
    <mergeCell ref="D19:G19"/>
    <mergeCell ref="B36:G36"/>
    <mergeCell ref="D50:G50"/>
    <mergeCell ref="D31:G31"/>
    <mergeCell ref="D11:G11"/>
    <mergeCell ref="D12:G12"/>
    <mergeCell ref="D13:G13"/>
    <mergeCell ref="D14:G14"/>
    <mergeCell ref="D15:G15"/>
    <mergeCell ref="B4:G4"/>
    <mergeCell ref="D55:G55"/>
    <mergeCell ref="D30:G30"/>
    <mergeCell ref="D32:G32"/>
    <mergeCell ref="D20:G20"/>
    <mergeCell ref="D21:G21"/>
    <mergeCell ref="D22:G22"/>
    <mergeCell ref="D23:G23"/>
    <mergeCell ref="D24:G24"/>
    <mergeCell ref="D16:G16"/>
    <mergeCell ref="D5:G5"/>
    <mergeCell ref="D6:G6"/>
    <mergeCell ref="D7:G7"/>
    <mergeCell ref="D8:G8"/>
    <mergeCell ref="D9:G9"/>
    <mergeCell ref="D10:G10"/>
  </mergeCells>
  <hyperlinks>
    <hyperlink ref="H1" location="Översikt!A1" display="Åter till översikten"/>
  </hyperlinks>
  <pageMargins left="0.23622047244094491" right="0.23622047244094491" top="0.74803149606299213" bottom="0.74803149606299213" header="0.31496062992125984" footer="0.31496062992125984"/>
  <pageSetup paperSize="9" scale="42" orientation="portrait" r:id="rId1"/>
  <headerFooter>
    <oddHeader>&amp;F</oddHeader>
    <oddFooter>Sida &amp;P av &amp;N</oddFooter>
  </headerFooter>
  <rowBreaks count="1" manualBreakCount="1">
    <brk id="34" max="16383"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IV39"/>
  <sheetViews>
    <sheetView zoomScale="98" zoomScaleNormal="98" workbookViewId="0">
      <selection activeCell="E28" sqref="E28"/>
    </sheetView>
  </sheetViews>
  <sheetFormatPr defaultRowHeight="12.75"/>
  <cols>
    <col min="1" max="1" width="4" style="32" bestFit="1" customWidth="1"/>
    <col min="2" max="2" width="1.5703125" style="32" customWidth="1"/>
    <col min="3" max="3" width="32.5703125" style="32" customWidth="1"/>
    <col min="4" max="4" width="12.140625" style="32" customWidth="1"/>
    <col min="5" max="5" width="24.28515625" style="32" customWidth="1"/>
    <col min="6" max="6" width="11.7109375" style="32" customWidth="1"/>
    <col min="7" max="8" width="9.140625" style="32"/>
    <col min="9" max="9" width="5.7109375" style="32" customWidth="1"/>
    <col min="10" max="10" width="4.42578125" style="32" customWidth="1"/>
    <col min="11" max="14" width="3" style="32" customWidth="1"/>
    <col min="15" max="15" width="27.140625" style="32" bestFit="1" customWidth="1"/>
    <col min="16" max="16" width="10.28515625" style="32" customWidth="1"/>
    <col min="17" max="17" width="3" style="32" customWidth="1"/>
    <col min="18" max="21" width="9.140625" style="32"/>
    <col min="22" max="22" width="12.85546875" style="32" customWidth="1"/>
    <col min="23" max="36" width="9.140625" style="32"/>
  </cols>
  <sheetData>
    <row r="1" spans="1:23" ht="20.25">
      <c r="A1" s="19"/>
      <c r="C1" s="191" t="str">
        <f>DocTitel</f>
        <v xml:space="preserve">, , </v>
      </c>
      <c r="R1" s="203" t="s">
        <v>29</v>
      </c>
    </row>
    <row r="2" spans="1:23">
      <c r="A2" s="56"/>
      <c r="B2" s="56"/>
      <c r="C2" s="56"/>
      <c r="K2" s="37"/>
      <c r="P2" s="37"/>
      <c r="W2" s="37"/>
    </row>
    <row r="3" spans="1:23" ht="20.25">
      <c r="A3" s="19"/>
      <c r="C3" s="56"/>
      <c r="W3" s="37"/>
    </row>
    <row r="4" spans="1:23" ht="18">
      <c r="C4" s="190" t="s">
        <v>105</v>
      </c>
      <c r="D4" s="58"/>
      <c r="P4" s="37"/>
      <c r="W4" s="37"/>
    </row>
    <row r="5" spans="1:23">
      <c r="B5" s="104"/>
      <c r="C5" s="104"/>
      <c r="D5" s="104"/>
      <c r="E5" s="104"/>
      <c r="F5" s="104"/>
      <c r="G5" s="104"/>
      <c r="H5" s="104"/>
      <c r="I5" s="104"/>
      <c r="J5" s="104"/>
      <c r="P5" s="37"/>
      <c r="W5" s="37"/>
    </row>
    <row r="6" spans="1:23">
      <c r="B6" s="104"/>
      <c r="C6" s="105" t="s">
        <v>88</v>
      </c>
      <c r="D6" s="105"/>
      <c r="E6" s="106" t="e">
        <f>'Lönekostnad och årsarbetskraft'!C39</f>
        <v>#DIV/0!</v>
      </c>
      <c r="F6" s="107" t="s">
        <v>39</v>
      </c>
      <c r="G6" s="108"/>
      <c r="H6" s="108"/>
      <c r="I6" s="108"/>
      <c r="J6" s="104"/>
      <c r="P6" s="37"/>
      <c r="W6" s="37"/>
    </row>
    <row r="7" spans="1:23">
      <c r="B7" s="104"/>
      <c r="C7" s="105"/>
      <c r="D7" s="105"/>
      <c r="E7" s="108"/>
      <c r="F7" s="108"/>
      <c r="G7" s="108"/>
      <c r="H7" s="108"/>
      <c r="I7" s="108"/>
      <c r="J7" s="104"/>
      <c r="P7" s="37"/>
      <c r="W7" s="37"/>
    </row>
    <row r="8" spans="1:23">
      <c r="B8" s="104"/>
      <c r="C8" s="105" t="s">
        <v>59</v>
      </c>
      <c r="D8" s="105"/>
      <c r="E8" s="106" t="e">
        <f>KostGemSpec</f>
        <v>#DIV/0!</v>
      </c>
      <c r="F8" s="269" t="s">
        <v>13</v>
      </c>
      <c r="G8" s="270"/>
      <c r="H8" s="270"/>
      <c r="I8" s="270"/>
      <c r="J8" s="104"/>
      <c r="O8" s="32" t="s">
        <v>76</v>
      </c>
      <c r="P8" s="74" t="e">
        <f>E9/$E$12</f>
        <v>#DIV/0!</v>
      </c>
    </row>
    <row r="9" spans="1:23">
      <c r="B9" s="104"/>
      <c r="C9" s="105" t="s">
        <v>44</v>
      </c>
      <c r="D9" s="105"/>
      <c r="E9" s="109" t="e">
        <f>'Gemensamma kostnader'!C66</f>
        <v>#DIV/0!</v>
      </c>
      <c r="F9" s="269" t="s">
        <v>13</v>
      </c>
      <c r="G9" s="270"/>
      <c r="H9" s="270"/>
      <c r="I9" s="270"/>
      <c r="J9" s="104"/>
      <c r="O9" s="32" t="s">
        <v>77</v>
      </c>
      <c r="P9" s="74" t="e">
        <f>E8/$E$12</f>
        <v>#DIV/0!</v>
      </c>
    </row>
    <row r="10" spans="1:23" ht="15" customHeight="1">
      <c r="B10" s="104"/>
      <c r="C10" s="110" t="s">
        <v>60</v>
      </c>
      <c r="D10" s="110"/>
      <c r="E10" s="172" t="e">
        <f>SUM(E6:E9)</f>
        <v>#DIV/0!</v>
      </c>
      <c r="F10" s="111"/>
      <c r="G10" s="111"/>
      <c r="H10" s="111"/>
      <c r="I10" s="111"/>
      <c r="J10" s="104"/>
      <c r="O10" s="32" t="s">
        <v>78</v>
      </c>
      <c r="P10" s="74" t="e">
        <f>E6/$E$12</f>
        <v>#DIV/0!</v>
      </c>
    </row>
    <row r="11" spans="1:23">
      <c r="B11" s="104"/>
      <c r="C11" s="105"/>
      <c r="D11" s="105"/>
      <c r="E11" s="105"/>
      <c r="F11" s="105"/>
      <c r="G11" s="105"/>
      <c r="H11" s="105"/>
      <c r="I11" s="105"/>
      <c r="J11" s="105"/>
    </row>
    <row r="12" spans="1:23">
      <c r="B12" s="104"/>
      <c r="C12" s="105" t="s">
        <v>58</v>
      </c>
      <c r="D12" s="112"/>
      <c r="E12" s="113">
        <f>TidTillg</f>
        <v>0</v>
      </c>
      <c r="F12" s="269" t="s">
        <v>14</v>
      </c>
      <c r="G12" s="270"/>
      <c r="H12" s="270"/>
      <c r="I12" s="270"/>
      <c r="J12" s="104"/>
    </row>
    <row r="13" spans="1:23" ht="12.75" customHeight="1">
      <c r="B13" s="104"/>
      <c r="C13" s="114"/>
      <c r="D13" s="111"/>
      <c r="E13" s="111"/>
      <c r="F13" s="111"/>
      <c r="G13" s="111"/>
      <c r="H13" s="111"/>
      <c r="I13" s="111"/>
      <c r="J13" s="104"/>
      <c r="V13" s="37"/>
    </row>
    <row r="14" spans="1:23">
      <c r="B14" s="104"/>
      <c r="C14" s="104"/>
      <c r="D14" s="115" t="s">
        <v>62</v>
      </c>
      <c r="E14" s="116" t="e">
        <f>E10</f>
        <v>#DIV/0!</v>
      </c>
      <c r="F14" s="271" t="e">
        <f>" = "&amp;TEXT(E10/E12,"# ##0")&amp;" kr/tim"</f>
        <v>#DIV/0!</v>
      </c>
      <c r="G14" s="272"/>
      <c r="H14" s="117"/>
      <c r="I14" s="104"/>
      <c r="J14" s="104"/>
    </row>
    <row r="15" spans="1:23">
      <c r="B15" s="104"/>
      <c r="C15" s="104"/>
      <c r="D15" s="115" t="s">
        <v>61</v>
      </c>
      <c r="E15" s="118">
        <f>E12</f>
        <v>0</v>
      </c>
      <c r="F15" s="272"/>
      <c r="G15" s="272"/>
      <c r="H15" s="117"/>
      <c r="I15" s="105"/>
      <c r="J15" s="105"/>
    </row>
    <row r="16" spans="1:23">
      <c r="B16" s="104"/>
      <c r="C16" s="104"/>
      <c r="D16" s="104"/>
      <c r="E16" s="104"/>
      <c r="F16" s="104"/>
      <c r="G16" s="104"/>
      <c r="H16" s="104"/>
      <c r="I16" s="104"/>
      <c r="J16" s="104"/>
    </row>
    <row r="17" spans="1:256">
      <c r="B17" s="104"/>
      <c r="C17" s="119"/>
      <c r="D17" s="110"/>
      <c r="E17" s="120"/>
      <c r="F17" s="121"/>
      <c r="G17" s="121"/>
      <c r="H17" s="121"/>
      <c r="I17" s="121"/>
      <c r="J17" s="104"/>
    </row>
    <row r="18" spans="1:256" ht="13.5" thickBot="1"/>
    <row r="19" spans="1:256">
      <c r="B19" s="122"/>
      <c r="C19" s="123" t="s">
        <v>26</v>
      </c>
      <c r="D19" s="124"/>
      <c r="E19" s="125"/>
      <c r="F19" s="124"/>
      <c r="G19" s="124"/>
      <c r="H19" s="124"/>
      <c r="I19" s="124"/>
      <c r="J19" s="126"/>
    </row>
    <row r="20" spans="1:256">
      <c r="B20" s="85"/>
      <c r="C20" s="114"/>
      <c r="D20" s="121"/>
      <c r="E20" s="127"/>
      <c r="F20" s="121"/>
      <c r="G20" s="121"/>
      <c r="H20" s="121"/>
      <c r="I20" s="121"/>
      <c r="J20" s="128"/>
    </row>
    <row r="21" spans="1:256" s="13" customFormat="1" ht="14.25">
      <c r="A21" s="32"/>
      <c r="B21" s="85"/>
      <c r="C21" s="114"/>
      <c r="D21" s="121"/>
      <c r="E21" s="127"/>
      <c r="F21" s="121"/>
      <c r="G21" s="121"/>
      <c r="H21" s="121"/>
      <c r="I21" s="121"/>
      <c r="J21" s="128"/>
      <c r="K21" s="32"/>
      <c r="L21" s="32"/>
      <c r="M21" s="32"/>
      <c r="N21" s="32"/>
      <c r="O21" s="32"/>
      <c r="R21" s="32"/>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row>
    <row r="22" spans="1:256" ht="15.75">
      <c r="A22" s="13"/>
      <c r="B22" s="129"/>
      <c r="C22" s="267" t="s">
        <v>5</v>
      </c>
      <c r="D22" s="268"/>
      <c r="E22" s="130" t="e">
        <f>E10/E12</f>
        <v>#DIV/0!</v>
      </c>
      <c r="F22" s="131"/>
      <c r="G22" s="131"/>
      <c r="H22" s="131"/>
      <c r="I22" s="131"/>
      <c r="J22" s="132"/>
      <c r="R22" s="63"/>
    </row>
    <row r="23" spans="1:256" ht="15" thickBot="1">
      <c r="B23" s="88"/>
      <c r="C23" s="133"/>
      <c r="D23" s="134"/>
      <c r="E23" s="89"/>
      <c r="F23" s="89"/>
      <c r="G23" s="89"/>
      <c r="H23" s="89"/>
      <c r="I23" s="89"/>
      <c r="J23" s="90"/>
      <c r="K23" s="13"/>
      <c r="L23" s="13"/>
      <c r="M23" s="13"/>
      <c r="N23" s="13"/>
      <c r="O23" s="13"/>
      <c r="R23" s="37"/>
    </row>
    <row r="24" spans="1:256" ht="15.75">
      <c r="P24" s="35"/>
      <c r="Q24" s="35"/>
      <c r="S24" s="35"/>
      <c r="T24" s="35"/>
      <c r="U24" s="35"/>
      <c r="V24" s="35"/>
      <c r="W24" s="35"/>
      <c r="X24" s="35"/>
      <c r="Y24" s="35"/>
      <c r="Z24" s="35"/>
      <c r="AA24" s="35"/>
      <c r="AB24" s="35"/>
      <c r="AC24" s="35"/>
      <c r="AD24" s="35"/>
      <c r="AE24" s="35"/>
      <c r="AF24" s="35"/>
      <c r="AG24" s="35"/>
    </row>
    <row r="25" spans="1:256" ht="15.75">
      <c r="A25" s="35"/>
      <c r="B25" s="35"/>
      <c r="C25" s="35" t="s">
        <v>25</v>
      </c>
      <c r="D25" s="35"/>
      <c r="E25" s="35"/>
      <c r="F25" s="35"/>
      <c r="G25" s="35"/>
      <c r="H25" s="35"/>
      <c r="I25" s="35"/>
      <c r="J25" s="35"/>
      <c r="R25" s="35"/>
    </row>
    <row r="26" spans="1:256" ht="15.75">
      <c r="B26" s="104"/>
      <c r="C26" s="135"/>
      <c r="D26" s="105"/>
      <c r="E26" s="104"/>
      <c r="F26" s="104"/>
      <c r="G26" s="104"/>
      <c r="H26" s="104"/>
      <c r="I26" s="104"/>
      <c r="J26" s="104"/>
      <c r="K26" s="35"/>
      <c r="L26" s="35"/>
      <c r="M26" s="35"/>
      <c r="N26" s="35"/>
      <c r="O26" s="35"/>
    </row>
    <row r="27" spans="1:256">
      <c r="B27" s="104"/>
      <c r="C27" s="105" t="s">
        <v>21</v>
      </c>
      <c r="D27" s="105"/>
      <c r="E27" s="136">
        <f>'Generella uppgifter'!C8</f>
        <v>0</v>
      </c>
      <c r="F27" s="136">
        <f>E27+1</f>
        <v>1</v>
      </c>
      <c r="G27" s="136">
        <f>F27+1</f>
        <v>2</v>
      </c>
      <c r="H27" s="136">
        <f>G27+1</f>
        <v>3</v>
      </c>
      <c r="I27" s="104"/>
      <c r="J27" s="104"/>
    </row>
    <row r="28" spans="1:256">
      <c r="B28" s="104"/>
      <c r="C28" s="105" t="s">
        <v>22</v>
      </c>
      <c r="D28" s="105"/>
      <c r="E28" s="173"/>
      <c r="F28" s="173"/>
      <c r="G28" s="173"/>
      <c r="H28" s="173"/>
      <c r="I28" s="104"/>
      <c r="J28" s="104"/>
      <c r="N28" s="70"/>
    </row>
    <row r="29" spans="1:256">
      <c r="B29" s="104"/>
      <c r="C29" s="105" t="s">
        <v>24</v>
      </c>
      <c r="D29" s="105"/>
      <c r="E29" s="137" t="str">
        <f>IF(ISERROR(E28*$E$22),"",E28*$E$22)</f>
        <v/>
      </c>
      <c r="F29" s="137" t="str">
        <f>IF(ISERROR(F28*E30),"",F28*E30)</f>
        <v/>
      </c>
      <c r="G29" s="137" t="str">
        <f>IF(ISERROR(G28*F30),"",G28*F30)</f>
        <v/>
      </c>
      <c r="H29" s="137" t="str">
        <f>IF(ISERROR(H28*G30),"",H28*G30)</f>
        <v/>
      </c>
      <c r="I29" s="104"/>
      <c r="J29" s="104"/>
    </row>
    <row r="30" spans="1:256" ht="25.5">
      <c r="B30" s="104"/>
      <c r="C30" s="135" t="s">
        <v>23</v>
      </c>
      <c r="D30" s="105"/>
      <c r="E30" s="137" t="str">
        <f>IF(ISERROR($E$22+E29),"",$E$22+E29)</f>
        <v/>
      </c>
      <c r="F30" s="137" t="str">
        <f>IF(ISERROR($E$30+F29),"",$E$30+F29)</f>
        <v/>
      </c>
      <c r="G30" s="137" t="str">
        <f>IF(ISERROR($F$30+G29),"",$F$30+G29)</f>
        <v/>
      </c>
      <c r="H30" s="137" t="str">
        <f>IF(ISERROR($G$30+H29),"",$G$30+H29)</f>
        <v/>
      </c>
      <c r="I30" s="104"/>
      <c r="J30" s="104"/>
    </row>
    <row r="31" spans="1:256">
      <c r="B31" s="104"/>
      <c r="C31" s="104"/>
      <c r="D31" s="104"/>
      <c r="E31" s="104"/>
      <c r="F31" s="104"/>
      <c r="G31" s="104"/>
      <c r="H31" s="104"/>
      <c r="I31" s="104"/>
      <c r="J31" s="104"/>
    </row>
    <row r="37" spans="5:5">
      <c r="E37" s="37"/>
    </row>
    <row r="38" spans="5:5">
      <c r="E38" s="37"/>
    </row>
    <row r="39" spans="5:5">
      <c r="E39" s="37"/>
    </row>
  </sheetData>
  <sheetProtection sheet="1" objects="1" scenarios="1" formatColumns="0" formatRows="0" selectLockedCells="1"/>
  <mergeCells count="5">
    <mergeCell ref="C22:D22"/>
    <mergeCell ref="F12:I12"/>
    <mergeCell ref="F8:I8"/>
    <mergeCell ref="F9:I9"/>
    <mergeCell ref="F14:G15"/>
  </mergeCells>
  <hyperlinks>
    <hyperlink ref="R1" location="Översikt!A1" display="Åter till översikten"/>
  </hyperlinks>
  <pageMargins left="0.70866141732283472" right="0.70866141732283472" top="0.74803149606299213" bottom="0.74803149606299213" header="0.31496062992125984" footer="0.31496062992125984"/>
  <pageSetup paperSize="9" scale="72" orientation="landscape" cellComments="atEnd" r:id="rId1"/>
  <headerFooter>
    <oddHeader>&amp;F</oddHeader>
    <oddFooter>Sida &amp;P av &amp;N</oddFooter>
  </headerFooter>
  <colBreaks count="1" manualBreakCount="1">
    <brk id="11" max="38" man="1"/>
  </col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B4:G14"/>
  <sheetViews>
    <sheetView showGridLines="0" workbookViewId="0">
      <selection activeCell="B12" sqref="B12"/>
    </sheetView>
  </sheetViews>
  <sheetFormatPr defaultRowHeight="12.75"/>
  <cols>
    <col min="2" max="2" width="32.140625" bestFit="1" customWidth="1"/>
    <col min="5" max="5" width="17.28515625" bestFit="1" customWidth="1"/>
    <col min="6" max="6" width="11" bestFit="1" customWidth="1"/>
    <col min="7" max="7" width="17.28515625" bestFit="1" customWidth="1"/>
  </cols>
  <sheetData>
    <row r="4" spans="2:7">
      <c r="E4" t="s">
        <v>49</v>
      </c>
      <c r="F4" s="183">
        <v>1</v>
      </c>
    </row>
    <row r="5" spans="2:7">
      <c r="B5" s="11" t="s">
        <v>27</v>
      </c>
    </row>
    <row r="6" spans="2:7">
      <c r="B6" s="11" t="s">
        <v>118</v>
      </c>
    </row>
    <row r="7" spans="2:7">
      <c r="B7" s="11" t="s">
        <v>119</v>
      </c>
    </row>
    <row r="8" spans="2:7">
      <c r="B8" s="11" t="s">
        <v>120</v>
      </c>
    </row>
    <row r="9" spans="2:7">
      <c r="B9" s="11"/>
      <c r="E9" s="175" t="s">
        <v>81</v>
      </c>
      <c r="F9" s="176"/>
      <c r="G9" s="176"/>
    </row>
    <row r="10" spans="2:7">
      <c r="B10" s="194"/>
      <c r="E10" s="176"/>
      <c r="F10" s="176" t="s">
        <v>80</v>
      </c>
      <c r="G10" s="176" t="s">
        <v>79</v>
      </c>
    </row>
    <row r="11" spans="2:7">
      <c r="B11" s="194"/>
      <c r="E11" s="176" t="str">
        <f>IF(F11=0,"","Faktiskt arbetad tid")</f>
        <v/>
      </c>
      <c r="F11" s="177">
        <f>TidProdManOther</f>
        <v>0</v>
      </c>
      <c r="G11" s="177"/>
    </row>
    <row r="12" spans="2:7">
      <c r="B12" s="194"/>
      <c r="E12" s="176" t="str">
        <f>IF(F12=0,"","Frånvaro")</f>
        <v/>
      </c>
      <c r="F12" s="178">
        <f>TidPersManOther</f>
        <v>0</v>
      </c>
      <c r="G12" s="177"/>
    </row>
    <row r="13" spans="2:7">
      <c r="B13" s="194"/>
      <c r="E13" s="176" t="str">
        <f>IF(G13=0,"","Handläggningstid")</f>
        <v/>
      </c>
      <c r="F13" s="177"/>
      <c r="G13" s="177">
        <f>TidTillg</f>
        <v>0</v>
      </c>
    </row>
    <row r="14" spans="2:7">
      <c r="E14" s="176" t="str">
        <f>IF(G14=0,"","Övrig tid")</f>
        <v/>
      </c>
      <c r="F14" s="177"/>
      <c r="G14" s="178">
        <f>TidProdManOther-TidTillg</f>
        <v>0</v>
      </c>
    </row>
  </sheetData>
  <pageMargins left="0.7" right="0.7" top="0.75" bottom="0.75" header="0.3" footer="0.3"/>
  <pageSetup paperSize="9"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8</vt:i4>
      </vt:variant>
      <vt:variant>
        <vt:lpstr>Namngivna områden</vt:lpstr>
      </vt:variant>
      <vt:variant>
        <vt:i4>19</vt:i4>
      </vt:variant>
    </vt:vector>
  </HeadingPairs>
  <TitlesOfParts>
    <vt:vector size="27" baseType="lpstr">
      <vt:lpstr>Framsida</vt:lpstr>
      <vt:lpstr>Generella uppgifter</vt:lpstr>
      <vt:lpstr>Översikt</vt:lpstr>
      <vt:lpstr>Genomsnittlig tid</vt:lpstr>
      <vt:lpstr>Lönekostnad och årsarbetskraft</vt:lpstr>
      <vt:lpstr>Gemensamma kostnader</vt:lpstr>
      <vt:lpstr>Resultat</vt:lpstr>
      <vt:lpstr>Admin</vt:lpstr>
      <vt:lpstr>DocTitel</vt:lpstr>
      <vt:lpstr>KostGemSpec</vt:lpstr>
      <vt:lpstr>KostSpec</vt:lpstr>
      <vt:lpstr>KostTot</vt:lpstr>
      <vt:lpstr>MyndVal</vt:lpstr>
      <vt:lpstr>ReHdlKost</vt:lpstr>
      <vt:lpstr>TaxegrundSalary</vt:lpstr>
      <vt:lpstr>TblMyndOmr</vt:lpstr>
      <vt:lpstr>TblOmr1Pers</vt:lpstr>
      <vt:lpstr>TidPersManOther</vt:lpstr>
      <vt:lpstr>TidProdManOther</vt:lpstr>
      <vt:lpstr>TidTillg</vt:lpstr>
      <vt:lpstr>TidTillgManOther</vt:lpstr>
      <vt:lpstr>'Gemensamma kostnader'!Utskriftsområde</vt:lpstr>
      <vt:lpstr>'Generella uppgifter'!Utskriftsområde</vt:lpstr>
      <vt:lpstr>'Genomsnittlig tid'!Utskriftsområde</vt:lpstr>
      <vt:lpstr>'Lönekostnad och årsarbetskraft'!Utskriftsområde</vt:lpstr>
      <vt:lpstr>Resultat!Utskriftsområde</vt:lpstr>
      <vt:lpstr>ValHandlTid</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Anders Apelgren</dc:creator>
  <cp:lastModifiedBy>Ekberg Max</cp:lastModifiedBy>
  <cp:lastPrinted>2016-04-28T09:09:28Z</cp:lastPrinted>
  <dcterms:created xsi:type="dcterms:W3CDTF">2014-05-15T08:57:55Z</dcterms:created>
  <dcterms:modified xsi:type="dcterms:W3CDTF">2016-12-09T17:12:56Z</dcterms:modified>
</cp:coreProperties>
</file>